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imatom/Desktop/個人/フ/過去/2023/"/>
    </mc:Choice>
  </mc:AlternateContent>
  <xr:revisionPtr revIDLastSave="0" documentId="13_ncr:1_{2209624B-EAC7-5341-B570-9648DD48E679}" xr6:coauthVersionLast="45" xr6:coauthVersionMax="45" xr10:uidLastSave="{00000000-0000-0000-0000-000000000000}"/>
  <bookViews>
    <workbookView xWindow="9380" yWindow="900" windowWidth="15620" windowHeight="14740" xr2:uid="{00000000-000D-0000-FFFF-FFFF00000000}"/>
  </bookViews>
  <sheets>
    <sheet name="活動計算書" sheetId="4" r:id="rId1"/>
    <sheet name="貸借対照表" sheetId="5" r:id="rId2"/>
    <sheet name="財産目録" sheetId="6" r:id="rId3"/>
    <sheet name="財務諸表の注記" sheetId="7" r:id="rId4"/>
  </sheets>
  <definedNames>
    <definedName name="_xlnm.Print_Area" localSheetId="0">活動計算書!$A$1:$I$52</definedName>
    <definedName name="_xlnm.Print_Area" localSheetId="2">財産目録!$A$1:$I$20</definedName>
    <definedName name="_xlnm.Print_Area" localSheetId="1">貸借対照表!$A$1:$I$25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6" l="1"/>
  <c r="H17" i="5"/>
  <c r="H19" i="5"/>
  <c r="H10" i="4" l="1"/>
  <c r="H43" i="4" l="1"/>
  <c r="H34" i="4"/>
  <c r="H18" i="4"/>
  <c r="H15" i="4"/>
  <c r="J45" i="7" l="1"/>
  <c r="H45" i="7"/>
  <c r="F45" i="7"/>
  <c r="L44" i="7"/>
  <c r="L43" i="7"/>
  <c r="L45" i="7" s="1"/>
  <c r="H8" i="4"/>
  <c r="K35" i="7"/>
  <c r="M35" i="7" s="1"/>
  <c r="K34" i="7"/>
  <c r="M34" i="7" s="1"/>
  <c r="K33" i="7"/>
  <c r="M33" i="7" s="1"/>
  <c r="K32" i="7"/>
  <c r="K29" i="7"/>
  <c r="M29" i="7" s="1"/>
  <c r="K28" i="7"/>
  <c r="M28" i="7" s="1"/>
  <c r="K27" i="7"/>
  <c r="K26" i="7"/>
  <c r="M26" i="7" s="1"/>
  <c r="K25" i="7"/>
  <c r="M25" i="7" s="1"/>
  <c r="K24" i="7"/>
  <c r="M24" i="7" s="1"/>
  <c r="K20" i="7"/>
  <c r="K19" i="7"/>
  <c r="M19" i="7" s="1"/>
  <c r="K18" i="7"/>
  <c r="M18" i="7" s="1"/>
  <c r="K17" i="7"/>
  <c r="M27" i="7"/>
  <c r="K16" i="7"/>
  <c r="M16" i="7" s="1"/>
  <c r="M20" i="7"/>
  <c r="M32" i="7"/>
  <c r="L21" i="7"/>
  <c r="L30" i="7"/>
  <c r="L36" i="7"/>
  <c r="J21" i="7"/>
  <c r="J30" i="7"/>
  <c r="J36" i="7"/>
  <c r="I21" i="7"/>
  <c r="I30" i="7"/>
  <c r="I36" i="7"/>
  <c r="H21" i="7"/>
  <c r="H30" i="7"/>
  <c r="H36" i="7"/>
  <c r="G21" i="7"/>
  <c r="G30" i="7"/>
  <c r="G36" i="7"/>
  <c r="H9" i="6"/>
  <c r="I12" i="6" s="1"/>
  <c r="H15" i="6"/>
  <c r="I20" i="5"/>
  <c r="H8" i="5"/>
  <c r="H11" i="5"/>
  <c r="H13" i="5"/>
  <c r="I24" i="5"/>
  <c r="G37" i="7" l="1"/>
  <c r="I19" i="4"/>
  <c r="I18" i="6"/>
  <c r="I19" i="6" s="1"/>
  <c r="K21" i="7"/>
  <c r="J37" i="7"/>
  <c r="J38" i="7" s="1"/>
  <c r="H37" i="7"/>
  <c r="H38" i="7" s="1"/>
  <c r="M36" i="7"/>
  <c r="M17" i="7"/>
  <c r="M21" i="7" s="1"/>
  <c r="I37" i="7"/>
  <c r="I38" i="7" s="1"/>
  <c r="L37" i="7"/>
  <c r="L38" i="7" s="1"/>
  <c r="K36" i="7"/>
  <c r="I25" i="5"/>
  <c r="I14" i="5"/>
  <c r="I44" i="4"/>
  <c r="M30" i="7"/>
  <c r="M37" i="7" s="1"/>
  <c r="K30" i="7"/>
  <c r="M38" i="7" l="1"/>
  <c r="I45" i="4"/>
  <c r="I50" i="4" s="1"/>
  <c r="I52" i="4" s="1"/>
  <c r="K37" i="7"/>
  <c r="K38" i="7" s="1"/>
</calcChain>
</file>

<file path=xl/sharedStrings.xml><?xml version="1.0" encoding="utf-8"?>
<sst xmlns="http://schemas.openxmlformats.org/spreadsheetml/2006/main" count="187" uniqueCount="148">
  <si>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</si>
  <si>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</si>
  <si>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</si>
  <si>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１．</t>
  </si>
  <si>
    <t>正会員受取会費</t>
  </si>
  <si>
    <t>２．</t>
    <phoneticPr fontId="1"/>
  </si>
  <si>
    <t>受取寄附金　　</t>
    <rPh sb="0" eb="2">
      <t>ウケトリ</t>
    </rPh>
    <phoneticPr fontId="1"/>
  </si>
  <si>
    <t>３．</t>
    <phoneticPr fontId="1"/>
  </si>
  <si>
    <t>受取助成金等</t>
    <phoneticPr fontId="1"/>
  </si>
  <si>
    <t>４．</t>
    <phoneticPr fontId="1"/>
  </si>
  <si>
    <t>その他収益</t>
    <phoneticPr fontId="1"/>
  </si>
  <si>
    <t>受取利息</t>
    <rPh sb="0" eb="2">
      <t>ウケトリ</t>
    </rPh>
    <rPh sb="2" eb="4">
      <t>リソク</t>
    </rPh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</si>
  <si>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</si>
  <si>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</si>
  <si>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</si>
  <si>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</si>
  <si>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</si>
  <si>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</si>
  <si>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</si>
  <si>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</si>
  <si>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</si>
  <si>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</si>
  <si>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</si>
  <si>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</si>
  <si>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</si>
  <si>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経常外収益計</t>
    <phoneticPr fontId="1"/>
  </si>
  <si>
    <t>Ⅳ</t>
    <phoneticPr fontId="1"/>
  </si>
  <si>
    <t>経常外費用</t>
    <phoneticPr fontId="1"/>
  </si>
  <si>
    <t>経常外費用計</t>
    <phoneticPr fontId="1"/>
  </si>
  <si>
    <t>当期正味財産増減額</t>
  </si>
  <si>
    <t>次期繰越正味財産額</t>
    <phoneticPr fontId="1"/>
  </si>
  <si>
    <t>特定非営利活動法人フードバンク京都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</si>
  <si>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水道光熱費</t>
    <phoneticPr fontId="1"/>
  </si>
  <si>
    <t>通信運搬費</t>
    <phoneticPr fontId="1"/>
  </si>
  <si>
    <t>雑費</t>
    <rPh sb="0" eb="2">
      <t>ザッピ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</si>
  <si>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</si>
  <si>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</si>
  <si>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</si>
  <si>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</si>
  <si>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支払手数料</t>
    <rPh sb="0" eb="2">
      <t>シハラ</t>
    </rPh>
    <rPh sb="2" eb="5">
      <t>テスウリョウ</t>
    </rPh>
    <phoneticPr fontId="1"/>
  </si>
  <si>
    <t>金　額　（単位：円）</t>
    <rPh sb="0" eb="1">
      <t>キン</t>
    </rPh>
    <rPh sb="2" eb="3">
      <t>ガク</t>
    </rPh>
    <rPh sb="5" eb="7">
      <t>タンイ</t>
    </rPh>
    <rPh sb="8" eb="9">
      <t>エン</t>
    </rPh>
    <phoneticPr fontId="1"/>
  </si>
  <si>
    <t>Ⅰ　資産の部</t>
    <rPh sb="2" eb="4">
      <t>シサン</t>
    </rPh>
    <rPh sb="5" eb="6">
      <t>ブ</t>
    </rPh>
    <phoneticPr fontId="1"/>
  </si>
  <si>
    <t>流動資産</t>
    <rPh sb="0" eb="2">
      <t>リュウドウ</t>
    </rPh>
    <rPh sb="2" eb="4">
      <t>シサン</t>
    </rPh>
    <phoneticPr fontId="1"/>
  </si>
  <si>
    <t>現金預金</t>
    <rPh sb="0" eb="2">
      <t>ゲンキン</t>
    </rPh>
    <rPh sb="2" eb="4">
      <t>ヨキン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</si>
  <si>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</si>
  <si>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</t>
    <rPh sb="0" eb="2">
      <t>コテイ</t>
    </rPh>
    <rPh sb="2" eb="4">
      <t>シサン</t>
    </rPh>
    <phoneticPr fontId="1"/>
  </si>
  <si>
    <t>（１）有形固定資産</t>
    <rPh sb="3" eb="5">
      <t>ユウケイ</t>
    </rPh>
    <rPh sb="5" eb="7">
      <t>コテイ</t>
    </rPh>
    <rPh sb="7" eb="9">
      <t>シサン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</si>
  <si>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</si>
  <si>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（２）無形固定資産</t>
    <rPh sb="3" eb="5">
      <t>ムケイ</t>
    </rPh>
    <rPh sb="5" eb="7">
      <t>コテイ</t>
    </rPh>
    <rPh sb="7" eb="9">
      <t>シサン</t>
    </rPh>
    <phoneticPr fontId="1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</si>
  <si>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1"/>
  </si>
  <si>
    <t>資産合計</t>
    <rPh sb="0" eb="2">
      <t>シサン</t>
    </rPh>
    <rPh sb="2" eb="4">
      <t>ゴウケイ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</si>
  <si>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</si>
  <si>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</si>
  <si>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>１．</t>
    <phoneticPr fontId="1"/>
  </si>
  <si>
    <t>流動負債</t>
    <rPh sb="0" eb="2">
      <t>リュウドウ</t>
    </rPh>
    <rPh sb="2" eb="4">
      <t>フサイ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</si>
  <si>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</si>
  <si>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２</t>
    <phoneticPr fontId="1"/>
  </si>
  <si>
    <t>固定負債</t>
    <rPh sb="0" eb="2">
      <t>コテイ</t>
    </rPh>
    <rPh sb="2" eb="4">
      <t>フサイ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</si>
  <si>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</si>
  <si>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</si>
  <si>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正味財産の部</t>
    <rPh sb="0" eb="2">
      <t>ショウミ</t>
    </rPh>
    <rPh sb="2" eb="4">
      <t>ザイサン</t>
    </rPh>
    <rPh sb="5" eb="6">
      <t>ブ</t>
    </rPh>
    <phoneticPr fontId="1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</si>
  <si>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</si>
  <si>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>当期正味財産増加（減少）額</t>
    <rPh sb="7" eb="8">
      <t>カ</t>
    </rPh>
    <rPh sb="9" eb="11">
      <t>ゲンショウ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</si>
  <si>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</si>
  <si>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</si>
  <si>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現金　現金手許有高</t>
    <rPh sb="0" eb="2">
      <t>ゲンキン</t>
    </rPh>
    <rPh sb="3" eb="5">
      <t>ゲンキン</t>
    </rPh>
    <rPh sb="5" eb="7">
      <t>テモト</t>
    </rPh>
    <rPh sb="7" eb="8">
      <t>アリ</t>
    </rPh>
    <rPh sb="8" eb="9">
      <t>ダカ</t>
    </rPh>
    <phoneticPr fontId="1"/>
  </si>
  <si>
    <t>普通預金　ゆうちょ銀行</t>
    <rPh sb="0" eb="2">
      <t>フツウ</t>
    </rPh>
    <rPh sb="2" eb="4">
      <t>ヨキン</t>
    </rPh>
    <rPh sb="9" eb="11">
      <t>ギンコウ</t>
    </rPh>
    <phoneticPr fontId="1"/>
  </si>
  <si>
    <t>財務諸表の注記</t>
  </si>
  <si>
    <t>1．</t>
    <phoneticPr fontId="1"/>
  </si>
  <si>
    <t>重要な会計方針</t>
  </si>
  <si>
    <t>　　</t>
  </si>
  <si>
    <t>財務諸表の作成は、NPO法人会計基準（２０１０年７月２０日　２０１7年１2月最終改正　ＮＰＯ法人会計基準協議会）によっています。</t>
    <rPh sb="38" eb="40">
      <t>サイシュウ</t>
    </rPh>
    <phoneticPr fontId="1"/>
  </si>
  <si>
    <t>（1）</t>
    <phoneticPr fontId="1"/>
  </si>
  <si>
    <t>固定資産の減価償却の方法</t>
    <phoneticPr fontId="1"/>
  </si>
  <si>
    <t>有形固定資産は、法人税法の規定に基づいて定率法で償却をしています。</t>
    <phoneticPr fontId="1"/>
  </si>
  <si>
    <t>無形固定資産は、法人税法の規定に基づいて定額法で償却をしています。</t>
    <rPh sb="0" eb="2">
      <t>ムケイ</t>
    </rPh>
    <phoneticPr fontId="1"/>
  </si>
  <si>
    <t>（2）</t>
    <phoneticPr fontId="1"/>
  </si>
  <si>
    <t>消費税等の会計処理</t>
    <phoneticPr fontId="1"/>
  </si>
  <si>
    <t>消費税等の会計処理は、税込経理方式によっています。</t>
    <rPh sb="3" eb="4">
      <t>ナド</t>
    </rPh>
    <rPh sb="5" eb="7">
      <t>カイケイ</t>
    </rPh>
    <rPh sb="7" eb="9">
      <t>ショリ</t>
    </rPh>
    <rPh sb="15" eb="17">
      <t>ホウシキ</t>
    </rPh>
    <phoneticPr fontId="1"/>
  </si>
  <si>
    <t>2．</t>
    <phoneticPr fontId="1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</si>
  <si>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1"/>
  </si>
  <si>
    <t>事業別損益の状況は以下の通りです。</t>
    <rPh sb="0" eb="2">
      <t>ジギョウ</t>
    </rPh>
    <rPh sb="2" eb="3">
      <t>ベツ</t>
    </rPh>
    <rPh sb="3" eb="5">
      <t>ソンエキ</t>
    </rPh>
    <rPh sb="6" eb="8">
      <t>ジョウキョウ</t>
    </rPh>
    <rPh sb="9" eb="11">
      <t>イカ</t>
    </rPh>
    <rPh sb="12" eb="13">
      <t>トオ</t>
    </rPh>
    <phoneticPr fontId="1"/>
  </si>
  <si>
    <t>(単位：円)</t>
    <phoneticPr fontId="1"/>
  </si>
  <si>
    <t>科　　目</t>
    <phoneticPr fontId="1"/>
  </si>
  <si>
    <t>事業部門計</t>
    <rPh sb="0" eb="2">
      <t>ジギョウ</t>
    </rPh>
    <rPh sb="2" eb="4">
      <t>ブモン</t>
    </rPh>
    <rPh sb="4" eb="5">
      <t>ケイ</t>
    </rPh>
    <phoneticPr fontId="1"/>
  </si>
  <si>
    <t>管理部門</t>
    <rPh sb="0" eb="2">
      <t>カンリ</t>
    </rPh>
    <rPh sb="2" eb="4">
      <t>ブモン</t>
    </rPh>
    <phoneticPr fontId="1"/>
  </si>
  <si>
    <t>合計</t>
    <rPh sb="0" eb="2">
      <t>ゴウケイ</t>
    </rPh>
    <phoneticPr fontId="1"/>
  </si>
  <si>
    <t>Ⅰ</t>
    <phoneticPr fontId="1"/>
  </si>
  <si>
    <t>経常収益</t>
    <rPh sb="0" eb="2">
      <t>ケイジョウ</t>
    </rPh>
    <rPh sb="2" eb="4">
      <t>シュウエキ</t>
    </rPh>
    <phoneticPr fontId="1"/>
  </si>
  <si>
    <t>1.</t>
    <phoneticPr fontId="1"/>
  </si>
  <si>
    <t>受取会費</t>
    <rPh sb="0" eb="2">
      <t>ウケトリ</t>
    </rPh>
    <rPh sb="2" eb="4">
      <t>カイヒ</t>
    </rPh>
    <phoneticPr fontId="1"/>
  </si>
  <si>
    <t>2.</t>
    <phoneticPr fontId="1"/>
  </si>
  <si>
    <t>受取寄付金</t>
    <rPh sb="0" eb="2">
      <t>ウケトリ</t>
    </rPh>
    <rPh sb="2" eb="5">
      <t>キフキン</t>
    </rPh>
    <phoneticPr fontId="1"/>
  </si>
  <si>
    <t>3.</t>
    <phoneticPr fontId="1"/>
  </si>
  <si>
    <t>受取助成金等</t>
    <rPh sb="0" eb="2">
      <t>ウケトリ</t>
    </rPh>
    <rPh sb="2" eb="5">
      <t>ジョセイキン</t>
    </rPh>
    <rPh sb="5" eb="6">
      <t>ナド</t>
    </rPh>
    <phoneticPr fontId="1"/>
  </si>
  <si>
    <t>4.</t>
    <phoneticPr fontId="1"/>
  </si>
  <si>
    <t>事業収益</t>
    <rPh sb="0" eb="2">
      <t>ジギョウ</t>
    </rPh>
    <rPh sb="2" eb="4">
      <t>シュウエキ</t>
    </rPh>
    <phoneticPr fontId="1"/>
  </si>
  <si>
    <t>5.</t>
    <phoneticPr fontId="1"/>
  </si>
  <si>
    <t>その他収益</t>
    <rPh sb="2" eb="3">
      <t>タ</t>
    </rPh>
    <rPh sb="3" eb="5">
      <t>シュウエキ</t>
    </rPh>
    <phoneticPr fontId="1"/>
  </si>
  <si>
    <t>　　経常収益計</t>
    <rPh sb="2" eb="4">
      <t>ケイジョウ</t>
    </rPh>
    <rPh sb="4" eb="6">
      <t>シュウエキ</t>
    </rPh>
    <rPh sb="6" eb="7">
      <t>ケイ</t>
    </rPh>
    <phoneticPr fontId="1"/>
  </si>
  <si>
    <t>Ⅱ</t>
    <phoneticPr fontId="1"/>
  </si>
  <si>
    <t>経常費用</t>
    <rPh sb="0" eb="2">
      <t>ケイジョウ</t>
    </rPh>
    <rPh sb="2" eb="4">
      <t>ヒヨウ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</si>
  <si>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</si>
  <si>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</si>
  <si>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その他経費計</t>
    <phoneticPr fontId="1"/>
  </si>
  <si>
    <t>　　経常費用計</t>
    <rPh sb="2" eb="4">
      <t>ケイジョウ</t>
    </rPh>
    <rPh sb="4" eb="6">
      <t>ヒヨウ</t>
    </rPh>
    <phoneticPr fontId="1"/>
  </si>
  <si>
    <t>　　　当期経常増減額</t>
    <rPh sb="3" eb="5">
      <t>トウキ</t>
    </rPh>
    <rPh sb="5" eb="7">
      <t>ケイジョウ</t>
    </rPh>
    <rPh sb="7" eb="10">
      <t>ゾウゲンガク</t>
    </rPh>
    <phoneticPr fontId="1"/>
  </si>
  <si>
    <t>事業費</t>
    <rPh sb="0" eb="2">
      <t>ジギョウ</t>
    </rPh>
    <rPh sb="2" eb="3">
      <t>ヒ</t>
    </rPh>
    <phoneticPr fontId="1"/>
  </si>
  <si>
    <t>管理費</t>
    <rPh sb="0" eb="2">
      <t>カンリ</t>
    </rPh>
    <rPh sb="2" eb="3">
      <t>ヒ</t>
    </rPh>
    <phoneticPr fontId="1"/>
  </si>
  <si>
    <t>事業費計</t>
    <rPh sb="0" eb="2">
      <t>ジギョウ</t>
    </rPh>
    <phoneticPr fontId="1"/>
  </si>
  <si>
    <t>雑費</t>
    <rPh sb="0" eb="1">
      <t>ザツ</t>
    </rPh>
    <rPh sb="1" eb="2">
      <t>ヒ</t>
    </rPh>
    <phoneticPr fontId="1"/>
  </si>
  <si>
    <t>水道光熱費</t>
    <rPh sb="0" eb="2">
      <t>スイドウ</t>
    </rPh>
    <rPh sb="2" eb="5">
      <t>コウネツヒ</t>
    </rPh>
    <phoneticPr fontId="1"/>
  </si>
  <si>
    <t>（１）事業</t>
    <rPh sb="3" eb="5">
      <t>ジギョウ</t>
    </rPh>
    <phoneticPr fontId="1"/>
  </si>
  <si>
    <t>（２）事業</t>
    <rPh sb="3" eb="5">
      <t>ジギョウ</t>
    </rPh>
    <phoneticPr fontId="1"/>
  </si>
  <si>
    <t>（３）事業</t>
    <rPh sb="3" eb="5">
      <t>ジギョウ</t>
    </rPh>
    <phoneticPr fontId="1"/>
  </si>
  <si>
    <t>（４）事業</t>
    <rPh sb="3" eb="5">
      <t>ジギョウ</t>
    </rPh>
    <phoneticPr fontId="1"/>
  </si>
  <si>
    <t>（2)</t>
    <phoneticPr fontId="1"/>
  </si>
  <si>
    <t>１ 受取会費</t>
    <phoneticPr fontId="1"/>
  </si>
  <si>
    <t>Ⅰ 経常収益</t>
    <phoneticPr fontId="1"/>
  </si>
  <si>
    <t>２ 受取寄附金</t>
    <phoneticPr fontId="1"/>
  </si>
  <si>
    <t>旅費交通費</t>
    <rPh sb="0" eb="2">
      <t>リョヒ</t>
    </rPh>
    <rPh sb="2" eb="5">
      <t>コウツウヒ</t>
    </rPh>
    <phoneticPr fontId="15"/>
  </si>
  <si>
    <t>燃料費</t>
    <rPh sb="0" eb="3">
      <t>ネンリョウヒ</t>
    </rPh>
    <phoneticPr fontId="15"/>
  </si>
  <si>
    <t>通信運搬費</t>
    <rPh sb="0" eb="2">
      <t>ツウシン</t>
    </rPh>
    <rPh sb="2" eb="4">
      <t>ウンパン</t>
    </rPh>
    <rPh sb="4" eb="5">
      <t>ヒ</t>
    </rPh>
    <phoneticPr fontId="15"/>
  </si>
  <si>
    <t>賃借料</t>
    <rPh sb="0" eb="3">
      <t>チンシャクリョウ</t>
    </rPh>
    <phoneticPr fontId="15"/>
  </si>
  <si>
    <t>業務委託費</t>
    <rPh sb="0" eb="5">
      <t>ギョウムイタクヒ</t>
    </rPh>
    <phoneticPr fontId="15"/>
  </si>
  <si>
    <t>借入金の増減内訳</t>
    <rPh sb="0" eb="3">
      <t>カリイレキン</t>
    </rPh>
    <rPh sb="4" eb="6">
      <t>ゾウゲン</t>
    </rPh>
    <rPh sb="6" eb="8">
      <t>ウチワケ</t>
    </rPh>
    <phoneticPr fontId="1"/>
  </si>
  <si>
    <t>科目</t>
    <rPh sb="0" eb="2">
      <t>カモク</t>
    </rPh>
    <phoneticPr fontId="1"/>
  </si>
  <si>
    <t>期首残高</t>
    <rPh sb="0" eb="2">
      <t>キシュ</t>
    </rPh>
    <rPh sb="2" eb="4">
      <t>ザンダカ</t>
    </rPh>
    <phoneticPr fontId="1"/>
  </si>
  <si>
    <t>当期借入</t>
    <rPh sb="0" eb="2">
      <t>トウキ</t>
    </rPh>
    <rPh sb="2" eb="4">
      <t>カリイレ</t>
    </rPh>
    <phoneticPr fontId="1"/>
  </si>
  <si>
    <t>当期返済</t>
    <rPh sb="0" eb="2">
      <t>トウキ</t>
    </rPh>
    <rPh sb="2" eb="4">
      <t>ヘンサイ</t>
    </rPh>
    <phoneticPr fontId="1"/>
  </si>
  <si>
    <t>期末残高</t>
    <rPh sb="0" eb="2">
      <t>キマツ</t>
    </rPh>
    <rPh sb="2" eb="4">
      <t>ザンダカ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</si>
  <si>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</si>
  <si>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</si>
  <si>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長期借入金</t>
    <rPh sb="0" eb="2">
      <t>チョウキ</t>
    </rPh>
    <rPh sb="2" eb="5">
      <t>カリイレキン</t>
    </rPh>
    <phoneticPr fontId="1"/>
  </si>
  <si>
    <t>役員借入金</t>
    <rPh sb="0" eb="2">
      <t>ヤクイン</t>
    </rPh>
    <rPh sb="2" eb="5">
      <t>カリイレキン</t>
    </rPh>
    <phoneticPr fontId="1"/>
  </si>
  <si>
    <t>２０２２年４月１日から　２０２３年３月３１日まで</t>
    <rPh sb="4" eb="5">
      <t>ネン</t>
    </rPh>
    <rPh sb="6" eb="7">
      <t>ガツ</t>
    </rPh>
    <rPh sb="8" eb="9">
      <t>ニチ</t>
    </rPh>
    <rPh sb="16" eb="17">
      <t>ネン</t>
    </rPh>
    <rPh sb="18" eb="19">
      <t>ガツ</t>
    </rPh>
    <rPh sb="21" eb="22">
      <t>ニチ</t>
    </rPh>
    <phoneticPr fontId="1"/>
  </si>
  <si>
    <t>京都市受取助成金</t>
    <rPh sb="0" eb="3">
      <t>キョウトシ</t>
    </rPh>
    <rPh sb="3" eb="5">
      <t>ウケトリ</t>
    </rPh>
    <rPh sb="5" eb="8">
      <t>ジョセイキン</t>
    </rPh>
    <phoneticPr fontId="1"/>
  </si>
  <si>
    <t>農林水産省受取助成金</t>
    <rPh sb="0" eb="5">
      <t>ノウリンスイサンショウ</t>
    </rPh>
    <rPh sb="5" eb="10">
      <t>ウケトリジョセイキン</t>
    </rPh>
    <phoneticPr fontId="1"/>
  </si>
  <si>
    <t>生活協同組合受取助成金</t>
    <rPh sb="0" eb="2">
      <t>セイカツ</t>
    </rPh>
    <rPh sb="2" eb="6">
      <t>キョウドウクミアイ</t>
    </rPh>
    <rPh sb="6" eb="11">
      <t>ウケトリジョセイキン</t>
    </rPh>
    <phoneticPr fontId="1"/>
  </si>
  <si>
    <t>共同募金受取助成金</t>
    <rPh sb="0" eb="4">
      <t>キョウドウボキン</t>
    </rPh>
    <rPh sb="4" eb="6">
      <t>ウケトリ</t>
    </rPh>
    <rPh sb="6" eb="9">
      <t>ジョセイキン</t>
    </rPh>
    <phoneticPr fontId="1"/>
  </si>
  <si>
    <t>雑収益</t>
    <rPh sb="0" eb="3">
      <t>ザツシュウエキ</t>
    </rPh>
    <phoneticPr fontId="1"/>
  </si>
  <si>
    <t>人件費</t>
    <rPh sb="0" eb="3">
      <t>ジンケンヒ</t>
    </rPh>
    <phoneticPr fontId="1"/>
  </si>
  <si>
    <t>消耗品費（食品購入費）</t>
    <rPh sb="0" eb="2">
      <t>ショウモウ</t>
    </rPh>
    <rPh sb="2" eb="3">
      <t>ヒン</t>
    </rPh>
    <rPh sb="3" eb="4">
      <t>ヒ</t>
    </rPh>
    <rPh sb="5" eb="7">
      <t>ショクヒン</t>
    </rPh>
    <rPh sb="7" eb="10">
      <t>コウニュウヒ</t>
    </rPh>
    <phoneticPr fontId="1"/>
  </si>
  <si>
    <t>２０２３年３月３１日　現在</t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</si>
  <si>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２０２２年度　活動計算書</t>
    <rPh sb="4" eb="5">
      <t>ネン</t>
    </rPh>
    <rPh sb="5" eb="6">
      <t>ド</t>
    </rPh>
    <rPh sb="7" eb="9">
      <t>カツドウ</t>
    </rPh>
    <rPh sb="9" eb="12">
      <t>ケイサンショ</t>
    </rPh>
    <phoneticPr fontId="1"/>
  </si>
  <si>
    <t>２０２２年度　貸借対照表</t>
    <rPh sb="4" eb="5">
      <t>ネン</t>
    </rPh>
    <rPh sb="5" eb="6">
      <t>ド</t>
    </rPh>
    <rPh sb="7" eb="9">
      <t>タイシャク</t>
    </rPh>
    <rPh sb="9" eb="12">
      <t>タイショウヒョウ</t>
    </rPh>
    <phoneticPr fontId="1"/>
  </si>
  <si>
    <t>２０２２年度　財産目録</t>
    <rPh sb="4" eb="5">
      <t>ネン</t>
    </rPh>
    <rPh sb="5" eb="6">
      <t>ド</t>
    </rPh>
    <rPh sb="7" eb="9">
      <t>ザイサン</t>
    </rPh>
    <rPh sb="9" eb="11">
      <t>モクロク</t>
    </rPh>
    <phoneticPr fontId="1"/>
  </si>
  <si>
    <t>前期繰越正味財産額</t>
    <rPh sb="0" eb="2">
      <t>ゼンキ</t>
    </rPh>
    <rPh sb="2" eb="4">
      <t xml:space="preserve">クリコシ </t>
    </rPh>
    <rPh sb="4" eb="6">
      <t>ショウミ</t>
    </rPh>
    <rPh sb="6" eb="8">
      <t>ザイサン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</si>
</sst>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rgb="FF9C570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42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>
      <alignment vertical="center"/>
    </xf>
  </cellStyleXfs>
  <cellXfs count="195">
    <xf numFmtId="0" fontId="0" fillId="0" borderId="0" xfId="0"/>
    <xf numFmtId="49" fontId="0" fillId="0" borderId="0" xfId="0" applyNumberFormat="1" applyFont="1"/>
    <xf numFmtId="0" fontId="0" fillId="0" borderId="0" xfId="0" applyFont="1"/>
    <xf numFmtId="38" fontId="0" fillId="0" borderId="0" xfId="1" applyFont="1" applyAlignment="1"/>
    <xf numFmtId="0" fontId="3" fillId="0" borderId="0" xfId="0" applyFont="1"/>
    <xf numFmtId="49" fontId="3" fillId="0" borderId="0" xfId="0" applyNumberFormat="1" applyFont="1"/>
    <xf numFmtId="38" fontId="3" fillId="0" borderId="0" xfId="1" applyFont="1" applyAlignment="1"/>
    <xf numFmtId="38" fontId="3" fillId="0" borderId="0" xfId="1" applyFont="1" applyAlignment="1">
      <alignment horizontal="right"/>
    </xf>
    <xf numFmtId="0" fontId="3" fillId="0" borderId="0" xfId="0" applyFont="1" applyFill="1"/>
    <xf numFmtId="49" fontId="3" fillId="0" borderId="5" xfId="0" applyNumberFormat="1" applyFont="1" applyBorder="1"/>
    <xf numFmtId="49" fontId="3" fillId="0" borderId="0" xfId="0" applyNumberFormat="1" applyFont="1" applyBorder="1"/>
    <xf numFmtId="38" fontId="3" fillId="0" borderId="7" xfId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38" fontId="3" fillId="0" borderId="8" xfId="1" applyFont="1" applyBorder="1" applyAlignment="1">
      <alignment horizontal="right"/>
    </xf>
    <xf numFmtId="38" fontId="3" fillId="0" borderId="9" xfId="1" applyFont="1" applyBorder="1" applyAlignment="1">
      <alignment horizontal="right"/>
    </xf>
    <xf numFmtId="49" fontId="3" fillId="0" borderId="10" xfId="0" applyNumberFormat="1" applyFont="1" applyBorder="1"/>
    <xf numFmtId="49" fontId="3" fillId="0" borderId="12" xfId="0" applyNumberFormat="1" applyFont="1" applyBorder="1"/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8" fontId="3" fillId="0" borderId="0" xfId="1" applyFont="1" applyAlignment="1">
      <alignment vertical="top" wrapText="1"/>
    </xf>
    <xf numFmtId="38" fontId="3" fillId="0" borderId="0" xfId="1" applyFont="1" applyAlignment="1">
      <alignment vertical="top"/>
    </xf>
    <xf numFmtId="38" fontId="3" fillId="0" borderId="12" xfId="1" applyFont="1" applyBorder="1" applyAlignment="1">
      <alignment horizontal="right"/>
    </xf>
    <xf numFmtId="38" fontId="3" fillId="0" borderId="6" xfId="1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49" fontId="6" fillId="0" borderId="0" xfId="2" applyNumberFormat="1" applyFont="1" applyAlignment="1"/>
    <xf numFmtId="49" fontId="10" fillId="0" borderId="0" xfId="2" applyNumberFormat="1" applyFont="1" applyAlignment="1"/>
    <xf numFmtId="49" fontId="10" fillId="2" borderId="19" xfId="3" applyNumberFormat="1" applyFont="1" applyFill="1" applyBorder="1" applyAlignment="1" applyProtection="1">
      <alignment horizontal="center" vertical="center" wrapText="1"/>
    </xf>
    <xf numFmtId="49" fontId="12" fillId="2" borderId="19" xfId="3" applyNumberFormat="1" applyFont="1" applyFill="1" applyBorder="1" applyAlignment="1" applyProtection="1">
      <alignment horizontal="center" vertical="center" wrapText="1"/>
    </xf>
    <xf numFmtId="49" fontId="12" fillId="0" borderId="20" xfId="2" applyNumberFormat="1" applyFont="1" applyBorder="1" applyAlignment="1"/>
    <xf numFmtId="176" fontId="10" fillId="0" borderId="24" xfId="3" applyNumberFormat="1" applyFont="1" applyFill="1" applyBorder="1" applyAlignment="1" applyProtection="1">
      <alignment horizontal="right"/>
    </xf>
    <xf numFmtId="176" fontId="12" fillId="0" borderId="24" xfId="3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 applyAlignment="1"/>
    <xf numFmtId="176" fontId="10" fillId="3" borderId="24" xfId="3" applyNumberFormat="1" applyFont="1" applyFill="1" applyBorder="1" applyAlignment="1" applyProtection="1">
      <alignment horizontal="right"/>
    </xf>
    <xf numFmtId="176" fontId="10" fillId="3" borderId="26" xfId="3" applyNumberFormat="1" applyFont="1" applyFill="1" applyBorder="1" applyAlignment="1" applyProtection="1">
      <alignment horizontal="right"/>
    </xf>
    <xf numFmtId="176" fontId="12" fillId="0" borderId="26" xfId="3" applyNumberFormat="1" applyFont="1" applyFill="1" applyBorder="1" applyAlignment="1" applyProtection="1">
      <alignment horizontal="right"/>
    </xf>
    <xf numFmtId="49" fontId="12" fillId="0" borderId="0" xfId="2" applyNumberFormat="1" applyFont="1" applyBorder="1" applyAlignment="1"/>
    <xf numFmtId="176" fontId="10" fillId="5" borderId="24" xfId="3" applyNumberFormat="1" applyFont="1" applyFill="1" applyBorder="1" applyAlignment="1" applyProtection="1">
      <alignment horizontal="right"/>
    </xf>
    <xf numFmtId="49" fontId="10" fillId="0" borderId="20" xfId="2" applyNumberFormat="1" applyFont="1" applyBorder="1" applyAlignment="1"/>
    <xf numFmtId="49" fontId="10" fillId="0" borderId="0" xfId="2" applyNumberFormat="1" applyFont="1" applyBorder="1" applyAlignment="1"/>
    <xf numFmtId="176" fontId="12" fillId="0" borderId="28" xfId="3" applyNumberFormat="1" applyFont="1" applyFill="1" applyBorder="1" applyAlignment="1" applyProtection="1">
      <alignment horizontal="right"/>
    </xf>
    <xf numFmtId="176" fontId="12" fillId="0" borderId="19" xfId="3" applyNumberFormat="1" applyFont="1" applyFill="1" applyBorder="1" applyAlignment="1" applyProtection="1">
      <alignment horizontal="right"/>
    </xf>
    <xf numFmtId="176" fontId="12" fillId="0" borderId="29" xfId="3" applyNumberFormat="1" applyFont="1" applyFill="1" applyBorder="1" applyAlignment="1" applyProtection="1">
      <alignment horizontal="right"/>
    </xf>
    <xf numFmtId="176" fontId="12" fillId="0" borderId="32" xfId="3" applyNumberFormat="1" applyFont="1" applyFill="1" applyBorder="1" applyAlignment="1" applyProtection="1">
      <alignment horizontal="right"/>
    </xf>
    <xf numFmtId="49" fontId="10" fillId="0" borderId="0" xfId="3" applyNumberFormat="1" applyFont="1" applyFill="1" applyBorder="1" applyAlignment="1" applyProtection="1"/>
    <xf numFmtId="0" fontId="11" fillId="0" borderId="23" xfId="0" applyFont="1" applyFill="1" applyBorder="1" applyAlignment="1">
      <alignment shrinkToFit="1"/>
    </xf>
    <xf numFmtId="38" fontId="11" fillId="4" borderId="23" xfId="1" applyFont="1" applyFill="1" applyBorder="1" applyAlignment="1">
      <alignment vertical="center" shrinkToFit="1"/>
    </xf>
    <xf numFmtId="38" fontId="11" fillId="3" borderId="23" xfId="1" applyFont="1" applyFill="1" applyBorder="1" applyAlignment="1">
      <alignment vertical="center" shrinkToFit="1"/>
    </xf>
    <xf numFmtId="38" fontId="11" fillId="3" borderId="26" xfId="1" applyFont="1" applyFill="1" applyBorder="1" applyAlignment="1">
      <alignment vertical="center" shrinkToFit="1"/>
    </xf>
    <xf numFmtId="38" fontId="11" fillId="3" borderId="27" xfId="1" applyFont="1" applyFill="1" applyBorder="1" applyAlignment="1">
      <alignment vertical="center" shrinkToFit="1"/>
    </xf>
    <xf numFmtId="38" fontId="12" fillId="0" borderId="24" xfId="1" applyFont="1" applyFill="1" applyBorder="1" applyAlignment="1" applyProtection="1">
      <alignment horizontal="right"/>
    </xf>
    <xf numFmtId="49" fontId="3" fillId="7" borderId="0" xfId="0" applyNumberFormat="1" applyFont="1" applyFill="1" applyBorder="1"/>
    <xf numFmtId="49" fontId="3" fillId="7" borderId="6" xfId="0" applyNumberFormat="1" applyFont="1" applyFill="1" applyBorder="1"/>
    <xf numFmtId="38" fontId="3" fillId="7" borderId="7" xfId="1" applyFont="1" applyFill="1" applyBorder="1" applyAlignment="1">
      <alignment horizontal="right"/>
    </xf>
    <xf numFmtId="49" fontId="3" fillId="7" borderId="0" xfId="0" applyNumberFormat="1" applyFont="1" applyFill="1" applyBorder="1" applyAlignment="1">
      <alignment horizontal="center"/>
    </xf>
    <xf numFmtId="38" fontId="3" fillId="7" borderId="3" xfId="1" applyFont="1" applyFill="1" applyBorder="1" applyAlignment="1">
      <alignment horizontal="right"/>
    </xf>
    <xf numFmtId="49" fontId="3" fillId="7" borderId="2" xfId="0" applyNumberFormat="1" applyFont="1" applyFill="1" applyBorder="1" applyAlignment="1">
      <alignment horizontal="center"/>
    </xf>
    <xf numFmtId="38" fontId="3" fillId="0" borderId="4" xfId="1" applyFont="1" applyBorder="1" applyAlignment="1">
      <alignment horizontal="right"/>
    </xf>
    <xf numFmtId="49" fontId="3" fillId="0" borderId="1" xfId="0" applyNumberFormat="1" applyFont="1" applyBorder="1"/>
    <xf numFmtId="49" fontId="3" fillId="0" borderId="2" xfId="0" applyNumberFormat="1" applyFont="1" applyBorder="1"/>
    <xf numFmtId="38" fontId="3" fillId="7" borderId="13" xfId="1" applyFont="1" applyFill="1" applyBorder="1" applyAlignment="1"/>
    <xf numFmtId="38" fontId="3" fillId="7" borderId="12" xfId="1" applyFont="1" applyFill="1" applyBorder="1" applyAlignment="1"/>
    <xf numFmtId="49" fontId="3" fillId="0" borderId="3" xfId="0" applyNumberFormat="1" applyFont="1" applyBorder="1"/>
    <xf numFmtId="49" fontId="3" fillId="7" borderId="2" xfId="0" applyNumberFormat="1" applyFont="1" applyFill="1" applyBorder="1" applyAlignment="1">
      <alignment horizontal="centerContinuous"/>
    </xf>
    <xf numFmtId="49" fontId="3" fillId="7" borderId="3" xfId="0" applyNumberFormat="1" applyFont="1" applyFill="1" applyBorder="1" applyAlignment="1">
      <alignment horizontal="centerContinuous"/>
    </xf>
    <xf numFmtId="49" fontId="3" fillId="7" borderId="10" xfId="0" applyNumberFormat="1" applyFont="1" applyFill="1" applyBorder="1"/>
    <xf numFmtId="49" fontId="3" fillId="7" borderId="5" xfId="0" applyNumberFormat="1" applyFont="1" applyFill="1" applyBorder="1"/>
    <xf numFmtId="49" fontId="3" fillId="0" borderId="33" xfId="0" applyNumberFormat="1" applyFont="1" applyBorder="1"/>
    <xf numFmtId="49" fontId="3" fillId="0" borderId="34" xfId="0" applyNumberFormat="1" applyFont="1" applyBorder="1"/>
    <xf numFmtId="49" fontId="3" fillId="0" borderId="13" xfId="0" applyNumberFormat="1" applyFont="1" applyBorder="1"/>
    <xf numFmtId="0" fontId="3" fillId="0" borderId="34" xfId="0" applyFont="1" applyBorder="1"/>
    <xf numFmtId="38" fontId="3" fillId="0" borderId="34" xfId="1" applyFont="1" applyBorder="1" applyAlignment="1">
      <alignment horizontal="right"/>
    </xf>
    <xf numFmtId="49" fontId="3" fillId="7" borderId="33" xfId="0" applyNumberFormat="1" applyFont="1" applyFill="1" applyBorder="1"/>
    <xf numFmtId="49" fontId="3" fillId="7" borderId="34" xfId="0" applyNumberFormat="1" applyFont="1" applyFill="1" applyBorder="1"/>
    <xf numFmtId="0" fontId="3" fillId="7" borderId="34" xfId="0" applyFont="1" applyFill="1" applyBorder="1"/>
    <xf numFmtId="38" fontId="3" fillId="7" borderId="34" xfId="1" applyFont="1" applyFill="1" applyBorder="1" applyAlignment="1">
      <alignment horizontal="right"/>
    </xf>
    <xf numFmtId="38" fontId="3" fillId="7" borderId="13" xfId="1" applyFont="1" applyFill="1" applyBorder="1" applyAlignment="1">
      <alignment horizontal="right"/>
    </xf>
    <xf numFmtId="38" fontId="3" fillId="7" borderId="12" xfId="1" applyFont="1" applyFill="1" applyBorder="1" applyAlignment="1">
      <alignment horizontal="right"/>
    </xf>
    <xf numFmtId="38" fontId="3" fillId="7" borderId="6" xfId="1" applyFont="1" applyFill="1" applyBorder="1" applyAlignment="1">
      <alignment horizontal="right"/>
    </xf>
    <xf numFmtId="38" fontId="4" fillId="0" borderId="6" xfId="1" applyFont="1" applyBorder="1" applyAlignment="1">
      <alignment horizontal="right"/>
    </xf>
    <xf numFmtId="49" fontId="3" fillId="7" borderId="1" xfId="0" applyNumberFormat="1" applyFont="1" applyFill="1" applyBorder="1"/>
    <xf numFmtId="49" fontId="3" fillId="0" borderId="1" xfId="0" applyNumberFormat="1" applyFont="1" applyFill="1" applyBorder="1"/>
    <xf numFmtId="38" fontId="3" fillId="0" borderId="4" xfId="1" applyFont="1" applyFill="1" applyBorder="1" applyAlignment="1">
      <alignment horizontal="right"/>
    </xf>
    <xf numFmtId="49" fontId="3" fillId="0" borderId="33" xfId="0" applyNumberFormat="1" applyFont="1" applyFill="1" applyBorder="1"/>
    <xf numFmtId="49" fontId="3" fillId="0" borderId="34" xfId="0" applyNumberFormat="1" applyFont="1" applyFill="1" applyBorder="1" applyAlignment="1"/>
    <xf numFmtId="49" fontId="3" fillId="0" borderId="13" xfId="0" applyNumberFormat="1" applyFont="1" applyFill="1" applyBorder="1" applyAlignment="1"/>
    <xf numFmtId="0" fontId="3" fillId="0" borderId="2" xfId="0" applyFont="1" applyBorder="1"/>
    <xf numFmtId="38" fontId="3" fillId="0" borderId="2" xfId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7" borderId="2" xfId="0" applyFont="1" applyFill="1" applyBorder="1"/>
    <xf numFmtId="49" fontId="3" fillId="7" borderId="2" xfId="0" applyNumberFormat="1" applyFont="1" applyFill="1" applyBorder="1"/>
    <xf numFmtId="38" fontId="3" fillId="7" borderId="2" xfId="1" applyFont="1" applyFill="1" applyBorder="1" applyAlignment="1">
      <alignment horizontal="right"/>
    </xf>
    <xf numFmtId="0" fontId="3" fillId="7" borderId="0" xfId="0" applyFont="1" applyFill="1" applyBorder="1"/>
    <xf numFmtId="0" fontId="3" fillId="7" borderId="11" xfId="0" applyFont="1" applyFill="1" applyBorder="1"/>
    <xf numFmtId="49" fontId="3" fillId="7" borderId="11" xfId="0" applyNumberFormat="1" applyFont="1" applyFill="1" applyBorder="1"/>
    <xf numFmtId="38" fontId="3" fillId="7" borderId="4" xfId="1" applyFont="1" applyFill="1" applyBorder="1" applyAlignment="1">
      <alignment horizontal="right"/>
    </xf>
    <xf numFmtId="38" fontId="3" fillId="7" borderId="9" xfId="1" applyFont="1" applyFill="1" applyBorder="1" applyAlignment="1">
      <alignment horizontal="right"/>
    </xf>
    <xf numFmtId="49" fontId="3" fillId="7" borderId="1" xfId="0" applyNumberFormat="1" applyFont="1" applyFill="1" applyBorder="1" applyAlignment="1">
      <alignment horizontal="centerContinuous"/>
    </xf>
    <xf numFmtId="49" fontId="3" fillId="7" borderId="11" xfId="0" applyNumberFormat="1" applyFont="1" applyFill="1" applyBorder="1" applyAlignment="1">
      <alignment horizontal="center"/>
    </xf>
    <xf numFmtId="49" fontId="3" fillId="7" borderId="34" xfId="0" applyNumberFormat="1" applyFont="1" applyFill="1" applyBorder="1" applyAlignment="1">
      <alignment horizontal="centerContinuous"/>
    </xf>
    <xf numFmtId="49" fontId="3" fillId="7" borderId="13" xfId="0" applyNumberFormat="1" applyFont="1" applyFill="1" applyBorder="1" applyAlignment="1">
      <alignment horizontal="centerContinuous"/>
    </xf>
    <xf numFmtId="49" fontId="3" fillId="7" borderId="12" xfId="0" applyNumberFormat="1" applyFont="1" applyFill="1" applyBorder="1"/>
    <xf numFmtId="49" fontId="3" fillId="7" borderId="34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38" fontId="3" fillId="0" borderId="2" xfId="1" applyFont="1" applyFill="1" applyBorder="1" applyAlignment="1">
      <alignment horizontal="right"/>
    </xf>
    <xf numFmtId="0" fontId="3" fillId="7" borderId="1" xfId="0" applyFont="1" applyFill="1" applyBorder="1"/>
    <xf numFmtId="49" fontId="3" fillId="7" borderId="33" xfId="0" applyNumberFormat="1" applyFont="1" applyFill="1" applyBorder="1" applyAlignment="1">
      <alignment horizontal="centerContinuous"/>
    </xf>
    <xf numFmtId="38" fontId="3" fillId="7" borderId="11" xfId="1" applyFont="1" applyFill="1" applyBorder="1" applyAlignment="1">
      <alignment horizontal="right"/>
    </xf>
    <xf numFmtId="38" fontId="3" fillId="7" borderId="14" xfId="1" applyFont="1" applyFill="1" applyBorder="1" applyAlignment="1">
      <alignment horizontal="right"/>
    </xf>
    <xf numFmtId="49" fontId="3" fillId="7" borderId="5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49" fontId="10" fillId="0" borderId="0" xfId="2" applyNumberFormat="1" applyFont="1" applyAlignment="1">
      <alignment shrinkToFit="1"/>
    </xf>
    <xf numFmtId="0" fontId="11" fillId="0" borderId="0" xfId="0" applyFont="1" applyAlignment="1">
      <alignment shrinkToFit="1"/>
    </xf>
    <xf numFmtId="38" fontId="3" fillId="0" borderId="6" xfId="1" applyFont="1" applyBorder="1" applyAlignment="1">
      <alignment horizontal="left"/>
    </xf>
    <xf numFmtId="38" fontId="3" fillId="7" borderId="36" xfId="1" applyFont="1" applyFill="1" applyBorder="1" applyAlignment="1">
      <alignment horizontal="right"/>
    </xf>
    <xf numFmtId="49" fontId="3" fillId="7" borderId="5" xfId="0" applyNumberFormat="1" applyFont="1" applyFill="1" applyBorder="1" applyAlignment="1"/>
    <xf numFmtId="49" fontId="3" fillId="7" borderId="0" xfId="0" applyNumberFormat="1" applyFont="1" applyFill="1" applyBorder="1" applyAlignment="1"/>
    <xf numFmtId="49" fontId="3" fillId="7" borderId="6" xfId="0" applyNumberFormat="1" applyFont="1" applyFill="1" applyBorder="1" applyAlignment="1"/>
    <xf numFmtId="176" fontId="3" fillId="0" borderId="0" xfId="1" applyNumberFormat="1" applyFont="1" applyAlignment="1">
      <alignment horizontal="right"/>
    </xf>
    <xf numFmtId="176" fontId="3" fillId="0" borderId="13" xfId="1" applyNumberFormat="1" applyFont="1" applyBorder="1" applyAlignment="1">
      <alignment horizontal="right"/>
    </xf>
    <xf numFmtId="176" fontId="3" fillId="0" borderId="6" xfId="1" applyNumberFormat="1" applyFont="1" applyBorder="1" applyAlignment="1">
      <alignment horizontal="right"/>
    </xf>
    <xf numFmtId="176" fontId="4" fillId="0" borderId="6" xfId="1" applyNumberFormat="1" applyFont="1" applyBorder="1" applyAlignment="1">
      <alignment horizontal="right"/>
    </xf>
    <xf numFmtId="176" fontId="3" fillId="0" borderId="9" xfId="1" applyNumberFormat="1" applyFont="1" applyFill="1" applyBorder="1" applyAlignment="1">
      <alignment horizontal="right"/>
    </xf>
    <xf numFmtId="176" fontId="3" fillId="0" borderId="4" xfId="1" applyNumberFormat="1" applyFont="1" applyBorder="1" applyAlignment="1">
      <alignment horizontal="right"/>
    </xf>
    <xf numFmtId="176" fontId="3" fillId="7" borderId="9" xfId="1" applyNumberFormat="1" applyFont="1" applyFill="1" applyBorder="1" applyAlignment="1">
      <alignment horizontal="right"/>
    </xf>
    <xf numFmtId="176" fontId="3" fillId="0" borderId="3" xfId="1" applyNumberFormat="1" applyFont="1" applyBorder="1" applyAlignment="1">
      <alignment horizontal="right"/>
    </xf>
    <xf numFmtId="176" fontId="3" fillId="0" borderId="9" xfId="1" applyNumberFormat="1" applyFont="1" applyBorder="1" applyAlignment="1">
      <alignment horizontal="right"/>
    </xf>
    <xf numFmtId="176" fontId="3" fillId="7" borderId="4" xfId="1" applyNumberFormat="1" applyFont="1" applyFill="1" applyBorder="1" applyAlignment="1">
      <alignment horizontal="right"/>
    </xf>
    <xf numFmtId="176" fontId="3" fillId="0" borderId="12" xfId="1" applyNumberFormat="1" applyFont="1" applyBorder="1" applyAlignment="1">
      <alignment horizontal="right"/>
    </xf>
    <xf numFmtId="176" fontId="3" fillId="7" borderId="35" xfId="1" applyNumberFormat="1" applyFont="1" applyFill="1" applyBorder="1" applyAlignment="1">
      <alignment horizontal="right"/>
    </xf>
    <xf numFmtId="176" fontId="3" fillId="0" borderId="0" xfId="1" applyNumberFormat="1" applyFont="1" applyAlignment="1">
      <alignment vertical="top" wrapText="1"/>
    </xf>
    <xf numFmtId="176" fontId="0" fillId="0" borderId="0" xfId="1" applyNumberFormat="1" applyFont="1" applyAlignment="1"/>
    <xf numFmtId="176" fontId="3" fillId="0" borderId="0" xfId="1" applyNumberFormat="1" applyFont="1" applyAlignment="1"/>
    <xf numFmtId="176" fontId="3" fillId="0" borderId="34" xfId="1" applyNumberFormat="1" applyFont="1" applyBorder="1" applyAlignment="1">
      <alignment horizontal="right"/>
    </xf>
    <xf numFmtId="176" fontId="3" fillId="7" borderId="13" xfId="1" applyNumberFormat="1" applyFont="1" applyFill="1" applyBorder="1" applyAlignment="1">
      <alignment horizontal="right"/>
    </xf>
    <xf numFmtId="176" fontId="3" fillId="7" borderId="12" xfId="1" applyNumberFormat="1" applyFont="1" applyFill="1" applyBorder="1" applyAlignment="1">
      <alignment horizontal="right"/>
    </xf>
    <xf numFmtId="176" fontId="3" fillId="7" borderId="7" xfId="1" applyNumberFormat="1" applyFont="1" applyFill="1" applyBorder="1" applyAlignment="1">
      <alignment horizontal="right"/>
    </xf>
    <xf numFmtId="176" fontId="3" fillId="0" borderId="3" xfId="1" applyNumberFormat="1" applyFont="1" applyFill="1" applyBorder="1" applyAlignment="1">
      <alignment horizontal="right"/>
    </xf>
    <xf numFmtId="176" fontId="3" fillId="7" borderId="3" xfId="1" applyNumberFormat="1" applyFont="1" applyFill="1" applyBorder="1" applyAlignment="1">
      <alignment horizontal="right"/>
    </xf>
    <xf numFmtId="176" fontId="3" fillId="0" borderId="0" xfId="1" applyNumberFormat="1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4" xfId="0" applyFont="1" applyBorder="1"/>
    <xf numFmtId="49" fontId="3" fillId="0" borderId="0" xfId="0" applyNumberFormat="1" applyFont="1" applyAlignment="1">
      <alignment horizontal="center"/>
    </xf>
    <xf numFmtId="49" fontId="3" fillId="7" borderId="33" xfId="0" applyNumberFormat="1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49" fontId="3" fillId="7" borderId="34" xfId="0" applyNumberFormat="1" applyFont="1" applyFill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49" fontId="10" fillId="0" borderId="0" xfId="2" applyNumberFormat="1" applyFont="1" applyAlignment="1">
      <alignment horizontal="left" vertical="top" wrapText="1"/>
    </xf>
    <xf numFmtId="49" fontId="10" fillId="0" borderId="0" xfId="2" applyNumberFormat="1" applyFont="1" applyAlignment="1">
      <alignment shrinkToFit="1"/>
    </xf>
    <xf numFmtId="0" fontId="11" fillId="0" borderId="0" xfId="0" applyFont="1" applyAlignment="1">
      <alignment shrinkToFit="1"/>
    </xf>
    <xf numFmtId="49" fontId="8" fillId="0" borderId="0" xfId="2" applyNumberFormat="1" applyFont="1" applyAlignment="1">
      <alignment horizontal="center" shrinkToFit="1"/>
    </xf>
    <xf numFmtId="0" fontId="9" fillId="0" borderId="0" xfId="0" applyFont="1" applyAlignment="1">
      <alignment shrinkToFit="1"/>
    </xf>
    <xf numFmtId="49" fontId="10" fillId="2" borderId="16" xfId="2" applyNumberFormat="1" applyFont="1" applyFill="1" applyBorder="1" applyAlignment="1">
      <alignment horizontal="center" vertical="center" shrinkToFit="1"/>
    </xf>
    <xf numFmtId="49" fontId="10" fillId="2" borderId="17" xfId="2" applyNumberFormat="1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vertical="center" shrinkToFit="1"/>
    </xf>
    <xf numFmtId="49" fontId="12" fillId="0" borderId="21" xfId="2" applyNumberFormat="1" applyFont="1" applyBorder="1" applyAlignment="1">
      <alignment shrinkToFit="1"/>
    </xf>
    <xf numFmtId="0" fontId="11" fillId="0" borderId="21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15" xfId="0" applyFont="1" applyBorder="1" applyAlignment="1">
      <alignment horizontal="right" shrinkToFit="1"/>
    </xf>
    <xf numFmtId="0" fontId="13" fillId="6" borderId="25" xfId="2" applyFont="1" applyFill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4" fillId="6" borderId="25" xfId="2" applyFont="1" applyFill="1" applyBorder="1" applyAlignment="1">
      <alignment vertical="center" shrinkToFit="1"/>
    </xf>
    <xf numFmtId="0" fontId="13" fillId="0" borderId="25" xfId="2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49" fontId="12" fillId="0" borderId="20" xfId="2" applyNumberFormat="1" applyFont="1" applyBorder="1" applyAlignment="1">
      <alignment shrinkToFit="1"/>
    </xf>
    <xf numFmtId="0" fontId="9" fillId="0" borderId="0" xfId="0" applyFont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49" fontId="12" fillId="0" borderId="0" xfId="2" applyNumberFormat="1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49" fontId="12" fillId="0" borderId="30" xfId="2" applyNumberFormat="1" applyFont="1" applyBorder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9" fillId="0" borderId="31" xfId="0" applyFont="1" applyBorder="1" applyAlignment="1">
      <alignment horizontal="left" shrinkToFit="1"/>
    </xf>
    <xf numFmtId="49" fontId="12" fillId="0" borderId="20" xfId="2" applyNumberFormat="1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23" xfId="0" applyFont="1" applyBorder="1" applyAlignment="1">
      <alignment horizontal="left" shrinkToFit="1"/>
    </xf>
    <xf numFmtId="0" fontId="6" fillId="8" borderId="4" xfId="0" applyFont="1" applyFill="1" applyBorder="1" applyAlignment="1">
      <alignment horizontal="center"/>
    </xf>
    <xf numFmtId="0" fontId="11" fillId="0" borderId="0" xfId="0" applyFont="1" applyAlignment="1">
      <alignment horizontal="right" shrinkToFit="1"/>
    </xf>
    <xf numFmtId="38" fontId="6" fillId="0" borderId="4" xfId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8" borderId="4" xfId="0" applyFont="1" applyFill="1" applyBorder="1" applyAlignment="1">
      <alignment horizontal="right"/>
    </xf>
    <xf numFmtId="38" fontId="6" fillId="8" borderId="4" xfId="1" applyFont="1" applyFill="1" applyBorder="1" applyAlignment="1">
      <alignment horizontal="right"/>
    </xf>
  </cellXfs>
  <cellStyles count="4">
    <cellStyle name="Excel Built-in Comma [0]" xfId="3" xr:uid="{00000000-0005-0000-0000-000000000000}"/>
    <cellStyle name="Excel Built-in Normal" xfId="2" xr:uid="{00000000-0005-0000-0000-000001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1419224</xdr:colOff>
      <xdr:row>1</xdr:row>
      <xdr:rowOff>0</xdr:rowOff>
    </xdr:from>
    <xdr:to>
      <xdr:col>7</xdr:col>
      <xdr:colOff>390599</xdr:colOff>
      <xdr:row>1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2305049" y="247650"/>
          <a:ext cx="2448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view="pageBreakPreview" topLeftCell="A37" zoomScale="125" zoomScaleNormal="100" zoomScaleSheetLayoutView="110" workbookViewId="0">
      <selection activeCell="F53" sqref="F53"/>
    </sheetView>
  </sheetViews>
  <sheetFormatPr baseColWidth="10" defaultColWidth="9" defaultRowHeight="5.75" customHeight="1"/>
  <cols>
    <col min="1" max="2" width="2.6640625" style="1" customWidth="1"/>
    <col min="3" max="5" width="2.1640625" style="1" customWidth="1"/>
    <col min="6" max="6" width="29" style="1" customWidth="1"/>
    <col min="7" max="8" width="16.6640625" style="3" customWidth="1"/>
    <col min="9" max="9" width="16.6640625" style="134" customWidth="1"/>
    <col min="10" max="16384" width="9" style="2"/>
  </cols>
  <sheetData>
    <row r="1" spans="1:9" s="4" customFormat="1" ht="17" customHeight="1">
      <c r="A1" s="146" t="s">
        <v>144</v>
      </c>
      <c r="B1" s="146"/>
      <c r="C1" s="146"/>
      <c r="D1" s="146"/>
      <c r="E1" s="146"/>
      <c r="F1" s="146"/>
      <c r="G1" s="146"/>
      <c r="H1" s="146"/>
      <c r="I1" s="146"/>
    </row>
    <row r="2" spans="1:9" s="4" customFormat="1" ht="17" customHeight="1">
      <c r="A2" s="146" t="s">
        <v>135</v>
      </c>
      <c r="B2" s="146"/>
      <c r="C2" s="146"/>
      <c r="D2" s="146"/>
      <c r="E2" s="146"/>
      <c r="F2" s="146"/>
      <c r="G2" s="146"/>
      <c r="H2" s="146"/>
      <c r="I2" s="146"/>
    </row>
    <row r="3" spans="1:9" s="4" customFormat="1" ht="17" customHeight="1">
      <c r="A3" s="5"/>
      <c r="B3" s="5"/>
      <c r="C3" s="5"/>
      <c r="D3" s="5"/>
      <c r="E3" s="5"/>
      <c r="F3" s="5"/>
      <c r="G3" s="6"/>
      <c r="H3" s="6"/>
      <c r="I3" s="121" t="s">
        <v>31</v>
      </c>
    </row>
    <row r="4" spans="1:9" s="5" customFormat="1" ht="17" customHeight="1">
      <c r="G4" s="6"/>
      <c r="H4" s="6"/>
      <c r="I4" s="121" t="s">
        <v>0</v>
      </c>
    </row>
    <row r="5" spans="1:9" s="8" customFormat="1" ht="17" customHeight="1">
      <c r="A5" s="96" t="s">
        <v>1</v>
      </c>
      <c r="B5" s="62"/>
      <c r="C5" s="62"/>
      <c r="D5" s="62"/>
      <c r="E5" s="62"/>
      <c r="F5" s="63"/>
      <c r="G5" s="152" t="s">
        <v>2</v>
      </c>
      <c r="H5" s="152"/>
      <c r="I5" s="152"/>
    </row>
    <row r="6" spans="1:9" s="4" customFormat="1" ht="17" customHeight="1">
      <c r="A6" s="150" t="s">
        <v>118</v>
      </c>
      <c r="B6" s="151"/>
      <c r="C6" s="151"/>
      <c r="D6" s="151"/>
      <c r="E6" s="151"/>
      <c r="F6" s="151"/>
      <c r="G6" s="151"/>
      <c r="H6" s="151"/>
      <c r="I6" s="122"/>
    </row>
    <row r="7" spans="1:9" s="4" customFormat="1" ht="17" customHeight="1">
      <c r="A7" s="9"/>
      <c r="B7" s="147" t="s">
        <v>117</v>
      </c>
      <c r="C7" s="148"/>
      <c r="D7" s="148"/>
      <c r="E7" s="148"/>
      <c r="F7" s="148"/>
      <c r="G7" s="149"/>
      <c r="H7" s="59"/>
      <c r="I7" s="123"/>
    </row>
    <row r="8" spans="1:9" s="4" customFormat="1" ht="17" customHeight="1">
      <c r="A8" s="9"/>
      <c r="B8" s="110"/>
      <c r="C8" s="57" t="s">
        <v>4</v>
      </c>
      <c r="D8" s="58"/>
      <c r="E8" s="58"/>
      <c r="F8" s="61"/>
      <c r="G8" s="56">
        <v>638834</v>
      </c>
      <c r="H8" s="60">
        <f>SUM(G8)</f>
        <v>638834</v>
      </c>
      <c r="I8" s="124"/>
    </row>
    <row r="9" spans="1:9" s="4" customFormat="1" ht="17" customHeight="1">
      <c r="A9" s="9"/>
      <c r="B9" s="118" t="s">
        <v>119</v>
      </c>
      <c r="C9" s="119"/>
      <c r="D9" s="119"/>
      <c r="E9" s="119"/>
      <c r="F9" s="119"/>
      <c r="G9" s="119"/>
      <c r="H9" s="120"/>
      <c r="I9" s="123"/>
    </row>
    <row r="10" spans="1:9" s="4" customFormat="1" ht="17" customHeight="1">
      <c r="A10" s="9"/>
      <c r="B10" s="65"/>
      <c r="C10" s="66" t="s">
        <v>6</v>
      </c>
      <c r="D10" s="67"/>
      <c r="E10" s="67"/>
      <c r="F10" s="68"/>
      <c r="G10" s="14">
        <v>1516973</v>
      </c>
      <c r="H10" s="52">
        <f>SUM(G10)</f>
        <v>1516973</v>
      </c>
      <c r="I10" s="123"/>
    </row>
    <row r="11" spans="1:9" s="4" customFormat="1" ht="17" customHeight="1">
      <c r="A11" s="9"/>
      <c r="B11" s="71" t="s">
        <v>7</v>
      </c>
      <c r="C11" s="72" t="s">
        <v>8</v>
      </c>
      <c r="D11" s="72"/>
      <c r="E11" s="72"/>
      <c r="F11" s="73"/>
      <c r="G11" s="74"/>
      <c r="H11" s="75"/>
      <c r="I11" s="123"/>
    </row>
    <row r="12" spans="1:9" s="4" customFormat="1" ht="17" customHeight="1">
      <c r="A12" s="9"/>
      <c r="B12" s="65"/>
      <c r="C12" s="66" t="s">
        <v>136</v>
      </c>
      <c r="D12" s="67"/>
      <c r="E12" s="67"/>
      <c r="F12" s="68"/>
      <c r="G12" s="14">
        <v>1442000</v>
      </c>
      <c r="H12" s="77"/>
      <c r="I12" s="123"/>
    </row>
    <row r="13" spans="1:9" s="4" customFormat="1" ht="17" customHeight="1">
      <c r="A13" s="9"/>
      <c r="B13" s="65"/>
      <c r="C13" s="66" t="s">
        <v>137</v>
      </c>
      <c r="D13" s="67"/>
      <c r="E13" s="67"/>
      <c r="F13" s="68"/>
      <c r="G13" s="14">
        <v>665075</v>
      </c>
      <c r="H13" s="77"/>
      <c r="I13" s="123"/>
    </row>
    <row r="14" spans="1:9" s="4" customFormat="1" ht="17" customHeight="1">
      <c r="A14" s="9"/>
      <c r="B14" s="65"/>
      <c r="C14" s="66" t="s">
        <v>138</v>
      </c>
      <c r="D14" s="67"/>
      <c r="E14" s="67"/>
      <c r="F14" s="68"/>
      <c r="G14" s="14">
        <v>250000</v>
      </c>
      <c r="H14" s="77"/>
      <c r="I14" s="123"/>
    </row>
    <row r="15" spans="1:9" s="4" customFormat="1" ht="17" customHeight="1">
      <c r="A15" s="9"/>
      <c r="B15" s="65"/>
      <c r="C15" s="66" t="s">
        <v>139</v>
      </c>
      <c r="D15" s="67"/>
      <c r="E15" s="67"/>
      <c r="F15" s="68"/>
      <c r="G15" s="14">
        <v>453000</v>
      </c>
      <c r="H15" s="77">
        <f>SUM(G12:G15)</f>
        <v>2810075</v>
      </c>
      <c r="I15" s="123"/>
    </row>
    <row r="16" spans="1:9" s="4" customFormat="1" ht="17" customHeight="1">
      <c r="A16" s="9"/>
      <c r="B16" s="71" t="s">
        <v>9</v>
      </c>
      <c r="C16" s="72" t="s">
        <v>10</v>
      </c>
      <c r="D16" s="72"/>
      <c r="E16" s="72"/>
      <c r="F16" s="72"/>
      <c r="G16" s="74"/>
      <c r="H16" s="75"/>
      <c r="I16" s="123"/>
    </row>
    <row r="17" spans="1:9" s="4" customFormat="1" ht="17" customHeight="1">
      <c r="A17" s="9"/>
      <c r="B17" s="65"/>
      <c r="C17" s="57" t="s">
        <v>11</v>
      </c>
      <c r="D17" s="58"/>
      <c r="E17" s="58"/>
      <c r="F17" s="61"/>
      <c r="G17" s="56">
        <v>16</v>
      </c>
      <c r="H17" s="77"/>
      <c r="I17" s="123"/>
    </row>
    <row r="18" spans="1:9" s="4" customFormat="1" ht="17" customHeight="1">
      <c r="A18" s="9"/>
      <c r="B18" s="65"/>
      <c r="C18" s="57" t="s">
        <v>140</v>
      </c>
      <c r="D18" s="58"/>
      <c r="E18" s="58"/>
      <c r="F18" s="61"/>
      <c r="G18" s="56">
        <v>1000</v>
      </c>
      <c r="H18" s="77">
        <f>SUM(G17:G18)</f>
        <v>1016</v>
      </c>
      <c r="I18" s="123"/>
    </row>
    <row r="19" spans="1:9" s="4" customFormat="1" ht="17" customHeight="1">
      <c r="A19" s="82"/>
      <c r="B19" s="83" t="s">
        <v>12</v>
      </c>
      <c r="C19" s="83"/>
      <c r="D19" s="83"/>
      <c r="E19" s="83"/>
      <c r="F19" s="83"/>
      <c r="G19" s="83"/>
      <c r="H19" s="84"/>
      <c r="I19" s="125">
        <f>SUM(H7:H18)</f>
        <v>4966898</v>
      </c>
    </row>
    <row r="20" spans="1:9" s="4" customFormat="1" ht="17" customHeight="1">
      <c r="A20" s="66" t="s">
        <v>13</v>
      </c>
      <c r="B20" s="67" t="s">
        <v>14</v>
      </c>
      <c r="C20" s="67"/>
      <c r="D20" s="67"/>
      <c r="E20" s="67"/>
      <c r="F20" s="67"/>
      <c r="G20" s="70"/>
      <c r="H20" s="70"/>
      <c r="I20" s="122"/>
    </row>
    <row r="21" spans="1:9" s="4" customFormat="1" ht="17" customHeight="1">
      <c r="A21" s="9"/>
      <c r="B21" s="71" t="s">
        <v>15</v>
      </c>
      <c r="C21" s="72" t="s">
        <v>16</v>
      </c>
      <c r="D21" s="72"/>
      <c r="E21" s="72"/>
      <c r="F21" s="72"/>
      <c r="G21" s="74"/>
      <c r="H21" s="75"/>
      <c r="I21" s="123"/>
    </row>
    <row r="22" spans="1:9" s="4" customFormat="1" ht="17" customHeight="1">
      <c r="A22" s="9"/>
      <c r="B22" s="65"/>
      <c r="C22" s="91"/>
      <c r="D22" s="50"/>
      <c r="E22" s="57" t="s">
        <v>141</v>
      </c>
      <c r="F22" s="61"/>
      <c r="G22" s="56">
        <v>600818</v>
      </c>
      <c r="H22" s="77"/>
      <c r="I22" s="123"/>
    </row>
    <row r="23" spans="1:9" s="4" customFormat="1" ht="17" customHeight="1">
      <c r="A23" s="9"/>
      <c r="B23" s="65"/>
      <c r="C23" s="91"/>
      <c r="D23" s="50"/>
      <c r="E23" s="57" t="s">
        <v>120</v>
      </c>
      <c r="F23" s="61"/>
      <c r="G23" s="56">
        <v>0</v>
      </c>
      <c r="H23" s="77"/>
      <c r="I23" s="123"/>
    </row>
    <row r="24" spans="1:9" s="4" customFormat="1" ht="17" customHeight="1">
      <c r="A24" s="9"/>
      <c r="B24" s="65"/>
      <c r="C24" s="91"/>
      <c r="D24" s="50"/>
      <c r="E24" s="57" t="s">
        <v>121</v>
      </c>
      <c r="F24" s="61"/>
      <c r="G24" s="56">
        <v>276495</v>
      </c>
      <c r="H24" s="77"/>
      <c r="I24" s="123"/>
    </row>
    <row r="25" spans="1:9" s="4" customFormat="1" ht="17" customHeight="1">
      <c r="A25" s="9"/>
      <c r="B25" s="65"/>
      <c r="C25" s="91"/>
      <c r="D25" s="50"/>
      <c r="E25" s="57" t="s">
        <v>36</v>
      </c>
      <c r="F25" s="61"/>
      <c r="G25" s="56">
        <v>25540</v>
      </c>
      <c r="H25" s="77"/>
      <c r="I25" s="123"/>
    </row>
    <row r="26" spans="1:9" s="4" customFormat="1" ht="17" customHeight="1">
      <c r="A26" s="9"/>
      <c r="B26" s="65"/>
      <c r="C26" s="91"/>
      <c r="D26" s="50"/>
      <c r="E26" s="57" t="s">
        <v>37</v>
      </c>
      <c r="F26" s="61"/>
      <c r="G26" s="56">
        <v>141632</v>
      </c>
      <c r="H26" s="77"/>
      <c r="I26" s="123"/>
    </row>
    <row r="27" spans="1:9" s="4" customFormat="1" ht="17" customHeight="1">
      <c r="A27" s="9"/>
      <c r="B27" s="65"/>
      <c r="C27" s="91"/>
      <c r="D27" s="50"/>
      <c r="E27" s="57" t="s">
        <v>142</v>
      </c>
      <c r="F27" s="61"/>
      <c r="G27" s="56">
        <v>288368</v>
      </c>
      <c r="H27" s="77"/>
      <c r="I27" s="123"/>
    </row>
    <row r="28" spans="1:9" s="4" customFormat="1" ht="17" customHeight="1">
      <c r="A28" s="9"/>
      <c r="B28" s="65"/>
      <c r="C28" s="91"/>
      <c r="D28" s="50"/>
      <c r="E28" s="57" t="s">
        <v>38</v>
      </c>
      <c r="F28" s="61"/>
      <c r="G28" s="56">
        <v>582488</v>
      </c>
      <c r="H28" s="77"/>
      <c r="I28" s="123"/>
    </row>
    <row r="29" spans="1:9" s="4" customFormat="1" ht="17" customHeight="1">
      <c r="A29" s="9"/>
      <c r="B29" s="65"/>
      <c r="C29" s="91"/>
      <c r="D29" s="50"/>
      <c r="E29" s="57" t="s">
        <v>122</v>
      </c>
      <c r="F29" s="61"/>
      <c r="G29" s="56">
        <v>26680</v>
      </c>
      <c r="H29" s="77"/>
      <c r="I29" s="123"/>
    </row>
    <row r="30" spans="1:9" s="4" customFormat="1" ht="17" customHeight="1">
      <c r="A30" s="9"/>
      <c r="B30" s="65"/>
      <c r="C30" s="91"/>
      <c r="D30" s="50"/>
      <c r="E30" s="57" t="s">
        <v>123</v>
      </c>
      <c r="F30" s="61"/>
      <c r="G30" s="56">
        <v>584331</v>
      </c>
      <c r="H30" s="77"/>
      <c r="I30" s="123"/>
    </row>
    <row r="31" spans="1:9" s="4" customFormat="1" ht="17" customHeight="1">
      <c r="A31" s="9"/>
      <c r="B31" s="65"/>
      <c r="C31" s="91"/>
      <c r="D31" s="50"/>
      <c r="E31" s="57" t="s">
        <v>124</v>
      </c>
      <c r="F31" s="61"/>
      <c r="G31" s="56">
        <v>0</v>
      </c>
      <c r="H31" s="77"/>
      <c r="I31" s="123"/>
    </row>
    <row r="32" spans="1:9" s="4" customFormat="1" ht="17" customHeight="1">
      <c r="A32" s="9"/>
      <c r="B32" s="65"/>
      <c r="C32" s="91"/>
      <c r="D32" s="50"/>
      <c r="E32" s="57" t="s">
        <v>34</v>
      </c>
      <c r="F32" s="61"/>
      <c r="G32" s="56">
        <v>0</v>
      </c>
      <c r="H32" s="77"/>
      <c r="I32" s="124"/>
    </row>
    <row r="33" spans="1:9" s="4" customFormat="1" ht="17" customHeight="1">
      <c r="A33" s="9"/>
      <c r="B33" s="64"/>
      <c r="C33" s="92"/>
      <c r="D33" s="93"/>
      <c r="E33" s="57" t="s">
        <v>17</v>
      </c>
      <c r="F33" s="61"/>
      <c r="G33" s="56">
        <v>0</v>
      </c>
      <c r="H33" s="76"/>
      <c r="I33" s="123"/>
    </row>
    <row r="34" spans="1:9" s="4" customFormat="1" ht="17" customHeight="1">
      <c r="A34" s="9"/>
      <c r="B34" s="79"/>
      <c r="C34" s="88" t="s">
        <v>18</v>
      </c>
      <c r="D34" s="89"/>
      <c r="E34" s="89"/>
      <c r="F34" s="89"/>
      <c r="G34" s="54"/>
      <c r="H34" s="54">
        <f>SUM(G22:G33)</f>
        <v>2526352</v>
      </c>
      <c r="I34" s="123"/>
    </row>
    <row r="35" spans="1:9" s="4" customFormat="1" ht="17" customHeight="1">
      <c r="A35" s="9"/>
      <c r="B35" s="71" t="s">
        <v>5</v>
      </c>
      <c r="C35" s="72" t="s">
        <v>19</v>
      </c>
      <c r="D35" s="72"/>
      <c r="E35" s="72"/>
      <c r="F35" s="72"/>
      <c r="G35" s="74"/>
      <c r="H35" s="75"/>
      <c r="I35" s="123"/>
    </row>
    <row r="36" spans="1:9" s="4" customFormat="1" ht="17" customHeight="1">
      <c r="A36" s="9"/>
      <c r="B36" s="65"/>
      <c r="C36" s="91"/>
      <c r="D36" s="50"/>
      <c r="E36" s="57" t="s">
        <v>141</v>
      </c>
      <c r="F36" s="61"/>
      <c r="G36" s="56">
        <v>186000</v>
      </c>
      <c r="H36" s="77"/>
      <c r="I36" s="124"/>
    </row>
    <row r="37" spans="1:9" s="4" customFormat="1" ht="17" customHeight="1">
      <c r="A37" s="9"/>
      <c r="B37" s="65"/>
      <c r="C37" s="91"/>
      <c r="D37" s="50"/>
      <c r="E37" s="57" t="s">
        <v>32</v>
      </c>
      <c r="F37" s="61"/>
      <c r="G37" s="56">
        <v>112097</v>
      </c>
      <c r="H37" s="77"/>
      <c r="I37" s="124"/>
    </row>
    <row r="38" spans="1:9" s="4" customFormat="1" ht="17" customHeight="1">
      <c r="A38" s="9"/>
      <c r="B38" s="65"/>
      <c r="C38" s="91"/>
      <c r="D38" s="50"/>
      <c r="E38" s="57" t="s">
        <v>37</v>
      </c>
      <c r="F38" s="61"/>
      <c r="G38" s="56">
        <v>35736</v>
      </c>
      <c r="H38" s="77"/>
      <c r="I38" s="124"/>
    </row>
    <row r="39" spans="1:9" s="4" customFormat="1" ht="17" customHeight="1">
      <c r="A39" s="9"/>
      <c r="B39" s="65"/>
      <c r="C39" s="91"/>
      <c r="D39" s="50"/>
      <c r="E39" s="57" t="s">
        <v>33</v>
      </c>
      <c r="F39" s="61"/>
      <c r="G39" s="56">
        <v>48770</v>
      </c>
      <c r="H39" s="77"/>
      <c r="I39" s="124"/>
    </row>
    <row r="40" spans="1:9" s="4" customFormat="1" ht="17" customHeight="1">
      <c r="A40" s="9"/>
      <c r="B40" s="65"/>
      <c r="C40" s="91"/>
      <c r="D40" s="50"/>
      <c r="E40" s="57" t="s">
        <v>123</v>
      </c>
      <c r="F40" s="61"/>
      <c r="G40" s="56">
        <v>593164</v>
      </c>
      <c r="H40" s="77"/>
      <c r="I40" s="124"/>
    </row>
    <row r="41" spans="1:9" s="4" customFormat="1" ht="17" customHeight="1">
      <c r="A41" s="9"/>
      <c r="B41" s="65"/>
      <c r="C41" s="91"/>
      <c r="D41" s="50"/>
      <c r="E41" s="57" t="s">
        <v>39</v>
      </c>
      <c r="F41" s="61"/>
      <c r="G41" s="56">
        <v>14260</v>
      </c>
      <c r="H41" s="77"/>
      <c r="I41" s="124"/>
    </row>
    <row r="42" spans="1:9" s="4" customFormat="1" ht="17" customHeight="1">
      <c r="A42" s="9"/>
      <c r="B42" s="64"/>
      <c r="C42" s="92"/>
      <c r="D42" s="93"/>
      <c r="E42" s="15" t="s">
        <v>34</v>
      </c>
      <c r="F42" s="16"/>
      <c r="G42" s="56">
        <v>103996</v>
      </c>
      <c r="H42" s="76"/>
      <c r="I42" s="123"/>
    </row>
    <row r="43" spans="1:9" s="4" customFormat="1" ht="17" customHeight="1">
      <c r="A43" s="9"/>
      <c r="B43" s="71"/>
      <c r="C43" s="72" t="s">
        <v>20</v>
      </c>
      <c r="D43" s="72"/>
      <c r="E43" s="73"/>
      <c r="F43" s="72"/>
      <c r="G43" s="75"/>
      <c r="H43" s="95">
        <f>SUM(G36:G42)</f>
        <v>1094023</v>
      </c>
      <c r="I43" s="123"/>
    </row>
    <row r="44" spans="1:9" s="4" customFormat="1" ht="17" customHeight="1">
      <c r="A44" s="57"/>
      <c r="B44" s="58" t="s">
        <v>21</v>
      </c>
      <c r="C44" s="85"/>
      <c r="D44" s="58"/>
      <c r="E44" s="58"/>
      <c r="F44" s="58"/>
      <c r="G44" s="86"/>
      <c r="H44" s="87"/>
      <c r="I44" s="126">
        <f>SUM(H20:H43)</f>
        <v>3620375</v>
      </c>
    </row>
    <row r="45" spans="1:9" s="4" customFormat="1" ht="17" customHeight="1">
      <c r="A45" s="71"/>
      <c r="B45" s="73"/>
      <c r="C45" s="72" t="s">
        <v>22</v>
      </c>
      <c r="D45" s="72"/>
      <c r="E45" s="72"/>
      <c r="F45" s="72"/>
      <c r="G45" s="74"/>
      <c r="H45" s="75"/>
      <c r="I45" s="127">
        <f>I19-I44</f>
        <v>1346523</v>
      </c>
    </row>
    <row r="46" spans="1:9" s="4" customFormat="1" ht="17" customHeight="1">
      <c r="A46" s="57" t="s">
        <v>23</v>
      </c>
      <c r="B46" s="58" t="s">
        <v>24</v>
      </c>
      <c r="C46" s="58"/>
      <c r="D46" s="58"/>
      <c r="E46" s="58"/>
      <c r="F46" s="58"/>
      <c r="G46" s="86"/>
      <c r="H46" s="86"/>
      <c r="I46" s="128"/>
    </row>
    <row r="47" spans="1:9" s="4" customFormat="1" ht="17" customHeight="1">
      <c r="A47" s="66"/>
      <c r="B47" s="67" t="s">
        <v>25</v>
      </c>
      <c r="C47" s="69"/>
      <c r="D47" s="67"/>
      <c r="E47" s="67"/>
      <c r="F47" s="67"/>
      <c r="G47" s="70"/>
      <c r="H47" s="23"/>
      <c r="I47" s="129">
        <v>0</v>
      </c>
    </row>
    <row r="48" spans="1:9" s="4" customFormat="1" ht="17" customHeight="1">
      <c r="A48" s="57" t="s">
        <v>26</v>
      </c>
      <c r="B48" s="58" t="s">
        <v>27</v>
      </c>
      <c r="C48" s="58"/>
      <c r="D48" s="58"/>
      <c r="E48" s="58"/>
      <c r="F48" s="58"/>
      <c r="G48" s="86"/>
      <c r="H48" s="86"/>
      <c r="I48" s="128"/>
    </row>
    <row r="49" spans="1:9" s="4" customFormat="1" ht="17" customHeight="1">
      <c r="A49" s="57"/>
      <c r="B49" s="58" t="s">
        <v>28</v>
      </c>
      <c r="C49" s="85"/>
      <c r="D49" s="58"/>
      <c r="E49" s="58"/>
      <c r="F49" s="58"/>
      <c r="G49" s="86"/>
      <c r="H49" s="87"/>
      <c r="I49" s="126">
        <v>0</v>
      </c>
    </row>
    <row r="50" spans="1:9" s="4" customFormat="1" ht="17" customHeight="1">
      <c r="A50" s="79"/>
      <c r="B50" s="89"/>
      <c r="C50" s="89" t="s">
        <v>29</v>
      </c>
      <c r="D50" s="89"/>
      <c r="E50" s="89"/>
      <c r="F50" s="89"/>
      <c r="G50" s="90"/>
      <c r="H50" s="54"/>
      <c r="I50" s="130">
        <f>I45+I47-I49</f>
        <v>1346523</v>
      </c>
    </row>
    <row r="51" spans="1:9" s="4" customFormat="1" ht="17" customHeight="1">
      <c r="A51" s="57"/>
      <c r="B51" s="58"/>
      <c r="C51" s="58" t="s">
        <v>147</v>
      </c>
      <c r="D51" s="58"/>
      <c r="E51" s="58"/>
      <c r="F51" s="58"/>
      <c r="G51" s="86"/>
      <c r="H51" s="87"/>
      <c r="I51" s="131">
        <v>717860</v>
      </c>
    </row>
    <row r="52" spans="1:9" s="4" customFormat="1" ht="17" customHeight="1" thickBot="1">
      <c r="A52" s="79"/>
      <c r="B52" s="89"/>
      <c r="C52" s="89" t="s">
        <v>30</v>
      </c>
      <c r="D52" s="89"/>
      <c r="E52" s="89"/>
      <c r="F52" s="89"/>
      <c r="G52" s="90"/>
      <c r="H52" s="54"/>
      <c r="I52" s="132">
        <f>I50+I51</f>
        <v>2064383</v>
      </c>
    </row>
    <row r="53" spans="1:9" s="4" customFormat="1" ht="20" customHeight="1" thickTop="1">
      <c r="A53" s="17"/>
      <c r="B53" s="18"/>
      <c r="C53" s="18"/>
      <c r="D53" s="18"/>
      <c r="E53" s="18"/>
      <c r="F53" s="18"/>
      <c r="G53" s="19"/>
      <c r="H53" s="20"/>
      <c r="I53" s="133"/>
    </row>
  </sheetData>
  <mergeCells count="5">
    <mergeCell ref="A1:I1"/>
    <mergeCell ref="A2:I2"/>
    <mergeCell ref="B7:G7"/>
    <mergeCell ref="A6:H6"/>
    <mergeCell ref="G5:I5"/>
  </mergeCells>
  <phoneticPr fontId="1"/>
  <printOptions horizontalCentered="1" verticalCentered="1"/>
  <pageMargins left="0.51181102362204722" right="0.51181102362204722" top="0.39370078740157483" bottom="0.39370078740157483" header="0.51181102362204722" footer="0"/>
  <pageSetup paperSize="9" scale="88" firstPageNumber="38" orientation="portrait" useFirstPageNumber="1" copies="8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view="pageBreakPreview" zoomScale="110" zoomScaleNormal="100" zoomScaleSheetLayoutView="110" workbookViewId="0">
      <selection activeCell="A2" sqref="A2:I2"/>
    </sheetView>
  </sheetViews>
  <sheetFormatPr baseColWidth="10" defaultColWidth="9" defaultRowHeight="5.75" customHeight="1"/>
  <cols>
    <col min="1" max="2" width="2.6640625" style="1" customWidth="1"/>
    <col min="3" max="5" width="2.1640625" style="1" customWidth="1"/>
    <col min="6" max="6" width="29" style="1" customWidth="1"/>
    <col min="7" max="7" width="16.6640625" style="3" customWidth="1"/>
    <col min="8" max="8" width="16.6640625" style="134" customWidth="1"/>
    <col min="9" max="9" width="16.6640625" style="3" customWidth="1"/>
    <col min="10" max="16384" width="9" style="2"/>
  </cols>
  <sheetData>
    <row r="1" spans="1:9" s="4" customFormat="1" ht="30" customHeight="1">
      <c r="A1" s="146" t="s">
        <v>145</v>
      </c>
      <c r="B1" s="146"/>
      <c r="C1" s="146"/>
      <c r="D1" s="146"/>
      <c r="E1" s="146"/>
      <c r="F1" s="146"/>
      <c r="G1" s="146"/>
      <c r="H1" s="146"/>
      <c r="I1" s="146"/>
    </row>
    <row r="2" spans="1:9" s="4" customFormat="1" ht="30" customHeight="1">
      <c r="A2" s="146" t="s">
        <v>143</v>
      </c>
      <c r="B2" s="146"/>
      <c r="C2" s="146"/>
      <c r="D2" s="146"/>
      <c r="E2" s="146"/>
      <c r="F2" s="146"/>
      <c r="G2" s="146"/>
      <c r="H2" s="146"/>
      <c r="I2" s="146"/>
    </row>
    <row r="3" spans="1:9" s="4" customFormat="1" ht="30" customHeight="1">
      <c r="A3" s="5"/>
      <c r="B3" s="5"/>
      <c r="C3" s="5"/>
      <c r="D3" s="5"/>
      <c r="E3" s="5"/>
      <c r="F3" s="5"/>
      <c r="G3" s="6"/>
      <c r="H3" s="135"/>
      <c r="I3" s="7" t="s">
        <v>31</v>
      </c>
    </row>
    <row r="4" spans="1:9" s="8" customFormat="1" ht="30" customHeight="1">
      <c r="A4" s="96" t="s">
        <v>1</v>
      </c>
      <c r="B4" s="62"/>
      <c r="C4" s="62"/>
      <c r="D4" s="62"/>
      <c r="E4" s="62"/>
      <c r="F4" s="63"/>
      <c r="G4" s="152" t="s">
        <v>40</v>
      </c>
      <c r="H4" s="152"/>
      <c r="I4" s="152"/>
    </row>
    <row r="5" spans="1:9" s="4" customFormat="1" ht="30" customHeight="1">
      <c r="A5" s="66" t="s">
        <v>41</v>
      </c>
      <c r="B5" s="67" t="s">
        <v>51</v>
      </c>
      <c r="C5" s="67"/>
      <c r="D5" s="67"/>
      <c r="E5" s="67"/>
      <c r="F5" s="67"/>
      <c r="G5" s="70"/>
      <c r="H5" s="136"/>
      <c r="I5" s="23"/>
    </row>
    <row r="6" spans="1:9" s="4" customFormat="1" ht="30" customHeight="1">
      <c r="A6" s="9"/>
      <c r="B6" s="71" t="s">
        <v>3</v>
      </c>
      <c r="C6" s="72" t="s">
        <v>42</v>
      </c>
      <c r="D6" s="72"/>
      <c r="E6" s="72"/>
      <c r="F6" s="72"/>
      <c r="G6" s="74"/>
      <c r="H6" s="137"/>
      <c r="I6" s="11"/>
    </row>
    <row r="7" spans="1:9" s="4" customFormat="1" ht="30" customHeight="1">
      <c r="A7" s="9"/>
      <c r="B7" s="64"/>
      <c r="C7" s="93"/>
      <c r="D7" s="57" t="s">
        <v>43</v>
      </c>
      <c r="E7" s="58"/>
      <c r="F7" s="61"/>
      <c r="G7" s="56">
        <v>3664383</v>
      </c>
      <c r="H7" s="138"/>
      <c r="I7" s="12"/>
    </row>
    <row r="8" spans="1:9" s="4" customFormat="1" ht="30" customHeight="1">
      <c r="A8" s="9"/>
      <c r="B8" s="65"/>
      <c r="C8" s="50"/>
      <c r="D8" s="50"/>
      <c r="E8" s="50"/>
      <c r="F8" s="53" t="s">
        <v>44</v>
      </c>
      <c r="G8" s="77"/>
      <c r="H8" s="139">
        <f>SUM(G7)</f>
        <v>3664383</v>
      </c>
      <c r="I8" s="22"/>
    </row>
    <row r="9" spans="1:9" s="4" customFormat="1" ht="30" customHeight="1">
      <c r="A9" s="9"/>
      <c r="B9" s="71" t="s">
        <v>5</v>
      </c>
      <c r="C9" s="72" t="s">
        <v>45</v>
      </c>
      <c r="D9" s="72"/>
      <c r="E9" s="72"/>
      <c r="F9" s="101"/>
      <c r="G9" s="74"/>
      <c r="H9" s="137"/>
      <c r="I9" s="22"/>
    </row>
    <row r="10" spans="1:9" s="4" customFormat="1" ht="30" customHeight="1">
      <c r="A10" s="9"/>
      <c r="B10" s="65"/>
      <c r="C10" s="50"/>
      <c r="D10" s="57" t="s">
        <v>46</v>
      </c>
      <c r="E10" s="58"/>
      <c r="F10" s="61"/>
      <c r="G10" s="56">
        <v>0</v>
      </c>
      <c r="H10" s="130"/>
      <c r="I10" s="78"/>
    </row>
    <row r="11" spans="1:9" s="4" customFormat="1" ht="30" customHeight="1">
      <c r="A11" s="9"/>
      <c r="B11" s="65"/>
      <c r="C11" s="51"/>
      <c r="D11" s="79"/>
      <c r="E11" s="89"/>
      <c r="F11" s="55" t="s">
        <v>47</v>
      </c>
      <c r="G11" s="54"/>
      <c r="H11" s="130">
        <f>SUM(G10)</f>
        <v>0</v>
      </c>
      <c r="I11" s="22"/>
    </row>
    <row r="12" spans="1:9" s="4" customFormat="1" ht="30" customHeight="1">
      <c r="A12" s="9"/>
      <c r="B12" s="65"/>
      <c r="C12" s="51"/>
      <c r="D12" s="57" t="s">
        <v>48</v>
      </c>
      <c r="E12" s="58"/>
      <c r="F12" s="61"/>
      <c r="G12" s="56">
        <v>0</v>
      </c>
      <c r="H12" s="130"/>
      <c r="I12" s="78"/>
    </row>
    <row r="13" spans="1:9" s="4" customFormat="1" ht="30" customHeight="1">
      <c r="A13" s="9"/>
      <c r="B13" s="64"/>
      <c r="C13" s="100"/>
      <c r="D13" s="71"/>
      <c r="E13" s="72"/>
      <c r="F13" s="101" t="s">
        <v>49</v>
      </c>
      <c r="G13" s="75"/>
      <c r="H13" s="130">
        <f>SUM(G12)</f>
        <v>0</v>
      </c>
      <c r="I13" s="22"/>
    </row>
    <row r="14" spans="1:9" s="4" customFormat="1" ht="30" customHeight="1">
      <c r="A14" s="153" t="s">
        <v>50</v>
      </c>
      <c r="B14" s="154"/>
      <c r="C14" s="154"/>
      <c r="D14" s="154"/>
      <c r="E14" s="154"/>
      <c r="F14" s="154"/>
      <c r="G14" s="86"/>
      <c r="H14" s="128"/>
      <c r="I14" s="56">
        <f>SUM(H5:H13)</f>
        <v>3664383</v>
      </c>
    </row>
    <row r="15" spans="1:9" s="4" customFormat="1" ht="30" customHeight="1">
      <c r="A15" s="66" t="s">
        <v>13</v>
      </c>
      <c r="B15" s="67" t="s">
        <v>52</v>
      </c>
      <c r="C15" s="67"/>
      <c r="D15" s="67"/>
      <c r="E15" s="67"/>
      <c r="F15" s="67"/>
      <c r="G15" s="70"/>
      <c r="H15" s="136"/>
      <c r="I15" s="23"/>
    </row>
    <row r="16" spans="1:9" s="4" customFormat="1" ht="30" customHeight="1">
      <c r="A16" s="9"/>
      <c r="B16" s="57" t="s">
        <v>53</v>
      </c>
      <c r="C16" s="58" t="s">
        <v>54</v>
      </c>
      <c r="D16" s="58"/>
      <c r="E16" s="58"/>
      <c r="F16" s="102"/>
      <c r="G16" s="145"/>
      <c r="H16" s="126"/>
      <c r="I16" s="22"/>
    </row>
    <row r="17" spans="1:9" s="4" customFormat="1" ht="30" customHeight="1">
      <c r="A17" s="9"/>
      <c r="B17" s="79"/>
      <c r="C17" s="89"/>
      <c r="D17" s="89"/>
      <c r="E17" s="89"/>
      <c r="F17" s="55" t="s">
        <v>55</v>
      </c>
      <c r="G17" s="54"/>
      <c r="H17" s="130">
        <f>G16</f>
        <v>0</v>
      </c>
      <c r="I17" s="22"/>
    </row>
    <row r="18" spans="1:9" s="4" customFormat="1" ht="30" customHeight="1">
      <c r="A18" s="9"/>
      <c r="B18" s="57" t="s">
        <v>56</v>
      </c>
      <c r="C18" s="58" t="s">
        <v>57</v>
      </c>
      <c r="D18" s="58"/>
      <c r="E18" s="58"/>
      <c r="F18" s="102"/>
      <c r="G18" s="56">
        <v>1600000</v>
      </c>
      <c r="H18" s="126"/>
      <c r="I18" s="22"/>
    </row>
    <row r="19" spans="1:9" s="4" customFormat="1" ht="30" customHeight="1">
      <c r="A19" s="15"/>
      <c r="B19" s="79"/>
      <c r="C19" s="89"/>
      <c r="D19" s="89"/>
      <c r="E19" s="89"/>
      <c r="F19" s="55" t="s">
        <v>58</v>
      </c>
      <c r="G19" s="54"/>
      <c r="H19" s="130">
        <f>G18</f>
        <v>1600000</v>
      </c>
      <c r="I19" s="21"/>
    </row>
    <row r="20" spans="1:9" s="4" customFormat="1" ht="30" customHeight="1">
      <c r="A20" s="153" t="s">
        <v>59</v>
      </c>
      <c r="B20" s="154"/>
      <c r="C20" s="154"/>
      <c r="D20" s="154"/>
      <c r="E20" s="154"/>
      <c r="F20" s="154"/>
      <c r="G20" s="86"/>
      <c r="H20" s="128"/>
      <c r="I20" s="56">
        <f>SUM(H16:H19)</f>
        <v>1600000</v>
      </c>
    </row>
    <row r="21" spans="1:9" s="4" customFormat="1" ht="30" customHeight="1">
      <c r="A21" s="66" t="s">
        <v>23</v>
      </c>
      <c r="B21" s="67" t="s">
        <v>60</v>
      </c>
      <c r="C21" s="67"/>
      <c r="D21" s="67"/>
      <c r="E21" s="67"/>
      <c r="F21" s="67"/>
      <c r="G21" s="70"/>
      <c r="H21" s="136"/>
      <c r="I21" s="23"/>
    </row>
    <row r="22" spans="1:9" s="4" customFormat="1" ht="30" customHeight="1">
      <c r="A22" s="9"/>
      <c r="B22" s="10"/>
      <c r="C22" s="106" t="s">
        <v>61</v>
      </c>
      <c r="D22" s="89"/>
      <c r="E22" s="89"/>
      <c r="F22" s="89"/>
      <c r="G22" s="54"/>
      <c r="H22" s="130">
        <v>717860</v>
      </c>
      <c r="I22" s="22"/>
    </row>
    <row r="23" spans="1:9" s="4" customFormat="1" ht="30" customHeight="1">
      <c r="A23" s="9"/>
      <c r="B23" s="10"/>
      <c r="C23" s="79" t="s">
        <v>62</v>
      </c>
      <c r="D23" s="89"/>
      <c r="E23" s="89"/>
      <c r="F23" s="89"/>
      <c r="G23" s="54"/>
      <c r="H23" s="130">
        <v>1346523</v>
      </c>
      <c r="I23" s="22"/>
    </row>
    <row r="24" spans="1:9" s="4" customFormat="1" ht="30" customHeight="1">
      <c r="A24" s="80"/>
      <c r="B24" s="103"/>
      <c r="C24" s="103"/>
      <c r="D24" s="103"/>
      <c r="E24" s="103"/>
      <c r="F24" s="104" t="s">
        <v>63</v>
      </c>
      <c r="G24" s="105"/>
      <c r="H24" s="140"/>
      <c r="I24" s="81">
        <f>SUM(H22:H23)</f>
        <v>2064383</v>
      </c>
    </row>
    <row r="25" spans="1:9" s="4" customFormat="1" ht="30" customHeight="1" thickBot="1">
      <c r="A25" s="79"/>
      <c r="B25" s="89"/>
      <c r="C25" s="89"/>
      <c r="D25" s="89"/>
      <c r="E25" s="89"/>
      <c r="F25" s="55" t="s">
        <v>64</v>
      </c>
      <c r="G25" s="90"/>
      <c r="H25" s="141"/>
      <c r="I25" s="117">
        <f>SUM(I20:I24)</f>
        <v>3664383</v>
      </c>
    </row>
    <row r="26" spans="1:9" s="4" customFormat="1" ht="30" customHeight="1" thickTop="1">
      <c r="A26" s="17"/>
      <c r="B26" s="18"/>
      <c r="C26" s="18"/>
      <c r="D26" s="18"/>
      <c r="E26" s="18"/>
      <c r="F26" s="18"/>
      <c r="G26" s="19">
        <v>141632</v>
      </c>
      <c r="H26" s="142"/>
      <c r="I26" s="19"/>
    </row>
    <row r="28" spans="1:9" ht="5.75" customHeight="1">
      <c r="G28" s="3">
        <v>582488</v>
      </c>
    </row>
    <row r="38" spans="7:7" ht="5.75" customHeight="1">
      <c r="G38" s="3">
        <v>35736</v>
      </c>
    </row>
  </sheetData>
  <mergeCells count="5">
    <mergeCell ref="A1:I1"/>
    <mergeCell ref="A2:I2"/>
    <mergeCell ref="G4:I4"/>
    <mergeCell ref="A14:F14"/>
    <mergeCell ref="A20:F20"/>
  </mergeCells>
  <phoneticPr fontId="1"/>
  <printOptions horizontalCentered="1" verticalCentered="1"/>
  <pageMargins left="0.51181102362204722" right="0.51181102362204722" top="0.51181102362204722" bottom="0.51181102362204722" header="0" footer="0"/>
  <pageSetup paperSize="9" scale="95" firstPageNumber="38" orientation="portrait" useFirstPageNumber="1" copies="7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view="pageBreakPreview" zoomScale="110" zoomScaleNormal="100" zoomScaleSheetLayoutView="110" workbookViewId="0">
      <selection activeCell="I6" sqref="I6"/>
    </sheetView>
  </sheetViews>
  <sheetFormatPr baseColWidth="10" defaultColWidth="9" defaultRowHeight="5.75" customHeight="1"/>
  <cols>
    <col min="1" max="2" width="2.6640625" style="1" customWidth="1"/>
    <col min="3" max="5" width="2.1640625" style="1" customWidth="1"/>
    <col min="6" max="6" width="29" style="1" customWidth="1"/>
    <col min="7" max="9" width="16.6640625" style="3" customWidth="1"/>
    <col min="10" max="16384" width="9" style="2"/>
  </cols>
  <sheetData>
    <row r="1" spans="1:9" s="4" customFormat="1" ht="40" customHeight="1">
      <c r="A1" s="146" t="s">
        <v>146</v>
      </c>
      <c r="B1" s="146"/>
      <c r="C1" s="146"/>
      <c r="D1" s="146"/>
      <c r="E1" s="146"/>
      <c r="F1" s="146"/>
      <c r="G1" s="146"/>
      <c r="H1" s="146"/>
      <c r="I1" s="146"/>
    </row>
    <row r="2" spans="1:9" s="4" customFormat="1" ht="40" customHeight="1">
      <c r="A2" s="146" t="s">
        <v>143</v>
      </c>
      <c r="B2" s="146"/>
      <c r="C2" s="146"/>
      <c r="D2" s="146"/>
      <c r="E2" s="146"/>
      <c r="F2" s="146"/>
      <c r="G2" s="146"/>
      <c r="H2" s="146"/>
      <c r="I2" s="146"/>
    </row>
    <row r="3" spans="1:9" s="4" customFormat="1" ht="40" customHeight="1">
      <c r="A3" s="5"/>
      <c r="B3" s="5"/>
      <c r="C3" s="5"/>
      <c r="D3" s="5"/>
      <c r="E3" s="5"/>
      <c r="F3" s="5"/>
      <c r="G3" s="6"/>
      <c r="H3" s="6"/>
      <c r="I3" s="7" t="s">
        <v>31</v>
      </c>
    </row>
    <row r="4" spans="1:9" s="8" customFormat="1" ht="40" customHeight="1">
      <c r="A4" s="107" t="s">
        <v>1</v>
      </c>
      <c r="B4" s="98"/>
      <c r="C4" s="98"/>
      <c r="D4" s="98"/>
      <c r="E4" s="98"/>
      <c r="F4" s="99"/>
      <c r="G4" s="155" t="s">
        <v>40</v>
      </c>
      <c r="H4" s="156"/>
      <c r="I4" s="156"/>
    </row>
    <row r="5" spans="1:9" s="4" customFormat="1" ht="40" customHeight="1">
      <c r="A5" s="66" t="s">
        <v>41</v>
      </c>
      <c r="B5" s="67" t="s">
        <v>51</v>
      </c>
      <c r="C5" s="67"/>
      <c r="D5" s="67"/>
      <c r="E5" s="67"/>
      <c r="F5" s="67"/>
      <c r="G5" s="70"/>
      <c r="H5" s="70"/>
      <c r="I5" s="23"/>
    </row>
    <row r="6" spans="1:9" s="4" customFormat="1" ht="40" customHeight="1">
      <c r="A6" s="9"/>
      <c r="B6" s="71" t="s">
        <v>3</v>
      </c>
      <c r="C6" s="72" t="s">
        <v>42</v>
      </c>
      <c r="D6" s="72"/>
      <c r="E6" s="72"/>
      <c r="F6" s="72"/>
      <c r="G6" s="74"/>
      <c r="H6" s="75"/>
      <c r="I6" s="11"/>
    </row>
    <row r="7" spans="1:9" s="4" customFormat="1" ht="40" customHeight="1">
      <c r="A7" s="9"/>
      <c r="B7" s="65"/>
      <c r="C7" s="50"/>
      <c r="D7" s="57" t="s">
        <v>65</v>
      </c>
      <c r="E7" s="57"/>
      <c r="F7" s="61"/>
      <c r="G7" s="56">
        <v>126918</v>
      </c>
      <c r="H7" s="77"/>
      <c r="I7" s="12"/>
    </row>
    <row r="8" spans="1:9" s="4" customFormat="1" ht="40" customHeight="1">
      <c r="A8" s="9"/>
      <c r="B8" s="64"/>
      <c r="C8" s="93"/>
      <c r="D8" s="57" t="s">
        <v>66</v>
      </c>
      <c r="E8" s="58"/>
      <c r="F8" s="61"/>
      <c r="G8" s="13">
        <v>3537465</v>
      </c>
      <c r="H8" s="76"/>
      <c r="I8" s="12"/>
    </row>
    <row r="9" spans="1:9" s="4" customFormat="1" ht="40" customHeight="1">
      <c r="A9" s="9"/>
      <c r="B9" s="71"/>
      <c r="C9" s="72"/>
      <c r="D9" s="72"/>
      <c r="E9" s="72"/>
      <c r="F9" s="101" t="s">
        <v>44</v>
      </c>
      <c r="G9" s="75"/>
      <c r="H9" s="95">
        <f>SUM(G7:G8)</f>
        <v>3664383</v>
      </c>
      <c r="I9" s="11"/>
    </row>
    <row r="10" spans="1:9" s="4" customFormat="1" ht="40" customHeight="1">
      <c r="A10" s="9"/>
      <c r="B10" s="71" t="s">
        <v>5</v>
      </c>
      <c r="C10" s="72" t="s">
        <v>45</v>
      </c>
      <c r="D10" s="72"/>
      <c r="E10" s="72"/>
      <c r="F10" s="101"/>
      <c r="G10" s="74"/>
      <c r="H10" s="75"/>
      <c r="I10" s="22"/>
    </row>
    <row r="11" spans="1:9" s="4" customFormat="1" ht="40" customHeight="1">
      <c r="A11" s="9"/>
      <c r="B11" s="71"/>
      <c r="C11" s="72"/>
      <c r="D11" s="72"/>
      <c r="E11" s="72"/>
      <c r="F11" s="101" t="s">
        <v>47</v>
      </c>
      <c r="G11" s="75"/>
      <c r="H11" s="95">
        <v>0</v>
      </c>
      <c r="I11" s="22"/>
    </row>
    <row r="12" spans="1:9" s="4" customFormat="1" ht="40" customHeight="1">
      <c r="A12" s="157" t="s">
        <v>50</v>
      </c>
      <c r="B12" s="158"/>
      <c r="C12" s="158"/>
      <c r="D12" s="158"/>
      <c r="E12" s="158"/>
      <c r="F12" s="158"/>
      <c r="G12" s="70"/>
      <c r="H12" s="23"/>
      <c r="I12" s="14">
        <f>SUM(H5:H11)</f>
        <v>3664383</v>
      </c>
    </row>
    <row r="13" spans="1:9" s="4" customFormat="1" ht="40" customHeight="1">
      <c r="A13" s="66" t="s">
        <v>13</v>
      </c>
      <c r="B13" s="67" t="s">
        <v>52</v>
      </c>
      <c r="C13" s="67"/>
      <c r="D13" s="67"/>
      <c r="E13" s="67"/>
      <c r="F13" s="67"/>
      <c r="G13" s="70"/>
      <c r="H13" s="70"/>
      <c r="I13" s="23"/>
    </row>
    <row r="14" spans="1:9" s="4" customFormat="1" ht="40" customHeight="1">
      <c r="A14" s="9"/>
      <c r="B14" s="57" t="s">
        <v>53</v>
      </c>
      <c r="C14" s="58" t="s">
        <v>54</v>
      </c>
      <c r="D14" s="58"/>
      <c r="E14" s="58"/>
      <c r="F14" s="102"/>
      <c r="G14" s="56">
        <v>0</v>
      </c>
      <c r="H14" s="56"/>
      <c r="I14" s="116"/>
    </row>
    <row r="15" spans="1:9" s="4" customFormat="1" ht="40" customHeight="1">
      <c r="A15" s="9"/>
      <c r="B15" s="79"/>
      <c r="C15" s="89"/>
      <c r="D15" s="89"/>
      <c r="E15" s="89"/>
      <c r="F15" s="55" t="s">
        <v>55</v>
      </c>
      <c r="G15" s="54"/>
      <c r="H15" s="94">
        <f>G14</f>
        <v>0</v>
      </c>
      <c r="I15" s="22"/>
    </row>
    <row r="16" spans="1:9" s="4" customFormat="1" ht="40" customHeight="1">
      <c r="A16" s="9"/>
      <c r="B16" s="57" t="s">
        <v>56</v>
      </c>
      <c r="C16" s="58" t="s">
        <v>57</v>
      </c>
      <c r="D16" s="58"/>
      <c r="E16" s="58"/>
      <c r="F16" s="102"/>
      <c r="G16" s="56">
        <v>1600000</v>
      </c>
      <c r="H16" s="56"/>
      <c r="I16" s="22"/>
    </row>
    <row r="17" spans="1:9" s="4" customFormat="1" ht="40" customHeight="1">
      <c r="A17" s="15"/>
      <c r="B17" s="79"/>
      <c r="C17" s="89"/>
      <c r="D17" s="89"/>
      <c r="E17" s="89"/>
      <c r="F17" s="55" t="s">
        <v>58</v>
      </c>
      <c r="G17" s="54"/>
      <c r="H17" s="94">
        <f>G16</f>
        <v>1600000</v>
      </c>
      <c r="I17" s="21"/>
    </row>
    <row r="18" spans="1:9" s="4" customFormat="1" ht="40" customHeight="1">
      <c r="A18" s="153" t="s">
        <v>59</v>
      </c>
      <c r="B18" s="154"/>
      <c r="C18" s="154"/>
      <c r="D18" s="154"/>
      <c r="E18" s="154"/>
      <c r="F18" s="154"/>
      <c r="G18" s="86">
        <v>1000</v>
      </c>
      <c r="H18" s="87"/>
      <c r="I18" s="56">
        <f>SUM(H14:H17)</f>
        <v>1600000</v>
      </c>
    </row>
    <row r="19" spans="1:9" s="4" customFormat="1" ht="40" customHeight="1" thickBot="1">
      <c r="A19" s="64"/>
      <c r="B19" s="93"/>
      <c r="C19" s="93"/>
      <c r="D19" s="93"/>
      <c r="E19" s="93"/>
      <c r="F19" s="97" t="s">
        <v>63</v>
      </c>
      <c r="G19" s="108"/>
      <c r="H19" s="76"/>
      <c r="I19" s="109">
        <f>I12-I18</f>
        <v>2064383</v>
      </c>
    </row>
    <row r="20" spans="1:9" s="4" customFormat="1" ht="40" customHeight="1" thickTop="1">
      <c r="A20" s="17"/>
      <c r="B20" s="18"/>
      <c r="C20" s="18"/>
      <c r="D20" s="18"/>
      <c r="E20" s="18"/>
      <c r="F20" s="18"/>
      <c r="G20" s="19"/>
      <c r="H20" s="20"/>
      <c r="I20" s="19"/>
    </row>
    <row r="26" spans="1:9" ht="5.75" customHeight="1">
      <c r="G26" s="3">
        <v>141632</v>
      </c>
    </row>
    <row r="28" spans="1:9" ht="5.75" customHeight="1">
      <c r="G28" s="3">
        <v>582488</v>
      </c>
    </row>
    <row r="38" spans="7:7" ht="5.75" customHeight="1">
      <c r="G38" s="3">
        <v>35736</v>
      </c>
    </row>
  </sheetData>
  <mergeCells count="5">
    <mergeCell ref="A1:I1"/>
    <mergeCell ref="A2:I2"/>
    <mergeCell ref="G4:I4"/>
    <mergeCell ref="A12:F12"/>
    <mergeCell ref="A18:F18"/>
  </mergeCells>
  <phoneticPr fontId="1"/>
  <printOptions horizontalCentered="1" verticalCentered="1"/>
  <pageMargins left="0.51181102362204722" right="0.51181102362204722" top="0.51181102362204722" bottom="0.51181102362204722" header="0" footer="0"/>
  <pageSetup paperSize="9" scale="95" firstPageNumber="38" orientation="portrait" useFirstPageNumber="1" copies="7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5"/>
  <sheetViews>
    <sheetView zoomScale="110" zoomScaleNormal="110" workbookViewId="0">
      <selection activeCell="C12" sqref="C12:L12"/>
    </sheetView>
  </sheetViews>
  <sheetFormatPr baseColWidth="10" defaultColWidth="9" defaultRowHeight="14"/>
  <cols>
    <col min="1" max="4" width="2.6640625" style="143" customWidth="1"/>
    <col min="5" max="13" width="9" style="143"/>
    <col min="14" max="14" width="2.6640625" style="143" customWidth="1"/>
    <col min="15" max="16384" width="9" style="143"/>
  </cols>
  <sheetData>
    <row r="1" spans="1:18" ht="30" customHeight="1">
      <c r="A1" s="24"/>
      <c r="B1" s="159" t="s">
        <v>67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4"/>
      <c r="O1" s="24"/>
      <c r="P1" s="24"/>
      <c r="Q1" s="24"/>
      <c r="R1" s="24"/>
    </row>
    <row r="2" spans="1:18" ht="15" customHeight="1">
      <c r="A2" s="24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24"/>
      <c r="N2" s="24"/>
      <c r="O2" s="24"/>
      <c r="P2" s="24"/>
      <c r="Q2" s="24"/>
      <c r="R2" s="24"/>
    </row>
    <row r="3" spans="1:18" ht="15" customHeight="1">
      <c r="A3" s="24"/>
      <c r="B3" s="25" t="s">
        <v>68</v>
      </c>
      <c r="C3" s="161" t="s">
        <v>69</v>
      </c>
      <c r="D3" s="162"/>
      <c r="E3" s="162"/>
      <c r="F3" s="162"/>
      <c r="G3" s="162"/>
      <c r="H3" s="162"/>
      <c r="I3" s="162"/>
      <c r="J3" s="162"/>
      <c r="K3" s="162"/>
      <c r="L3" s="162"/>
      <c r="M3" s="24"/>
      <c r="N3" s="24"/>
      <c r="O3" s="24"/>
      <c r="P3" s="24"/>
      <c r="Q3" s="24"/>
      <c r="R3" s="24"/>
    </row>
    <row r="4" spans="1:18" ht="30" customHeight="1">
      <c r="A4" s="24"/>
      <c r="B4" s="25" t="s">
        <v>70</v>
      </c>
      <c r="C4" s="160" t="s">
        <v>71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24"/>
      <c r="O4" s="24"/>
      <c r="P4" s="24"/>
      <c r="Q4" s="24"/>
      <c r="R4" s="24"/>
    </row>
    <row r="5" spans="1:18" ht="15" hidden="1" customHeight="1">
      <c r="A5" s="24"/>
      <c r="B5" s="25"/>
      <c r="C5" s="25" t="s">
        <v>72</v>
      </c>
      <c r="D5" s="25"/>
      <c r="E5" s="161" t="s">
        <v>73</v>
      </c>
      <c r="F5" s="162"/>
      <c r="G5" s="162"/>
      <c r="H5" s="162"/>
      <c r="I5" s="162"/>
      <c r="J5" s="162"/>
      <c r="K5" s="162"/>
      <c r="L5" s="162"/>
      <c r="M5" s="24"/>
      <c r="N5" s="24"/>
      <c r="O5" s="24"/>
      <c r="P5" s="24"/>
      <c r="Q5" s="24"/>
      <c r="R5" s="24"/>
    </row>
    <row r="6" spans="1:18" ht="15" hidden="1" customHeight="1">
      <c r="A6" s="24"/>
      <c r="B6" s="25"/>
      <c r="C6" s="25"/>
      <c r="D6" s="25"/>
      <c r="E6" s="161" t="s">
        <v>74</v>
      </c>
      <c r="F6" s="162"/>
      <c r="G6" s="162"/>
      <c r="H6" s="162"/>
      <c r="I6" s="162"/>
      <c r="J6" s="162"/>
      <c r="K6" s="162"/>
      <c r="L6" s="162"/>
      <c r="M6" s="24"/>
      <c r="N6" s="24"/>
      <c r="O6" s="24"/>
      <c r="P6" s="24"/>
      <c r="Q6" s="24"/>
      <c r="R6" s="24"/>
    </row>
    <row r="7" spans="1:18" ht="15" hidden="1" customHeight="1">
      <c r="A7" s="24"/>
      <c r="B7" s="25"/>
      <c r="C7" s="25"/>
      <c r="D7" s="25"/>
      <c r="E7" s="161" t="s">
        <v>75</v>
      </c>
      <c r="F7" s="162"/>
      <c r="G7" s="162"/>
      <c r="H7" s="162"/>
      <c r="I7" s="162"/>
      <c r="J7" s="162"/>
      <c r="K7" s="162"/>
      <c r="L7" s="162"/>
      <c r="M7" s="24"/>
      <c r="N7" s="24"/>
      <c r="O7" s="24"/>
      <c r="P7" s="24"/>
      <c r="Q7" s="24"/>
      <c r="R7" s="24"/>
    </row>
    <row r="8" spans="1:18" ht="15" hidden="1" customHeight="1">
      <c r="A8" s="24"/>
      <c r="B8" s="25"/>
      <c r="C8" s="25" t="s">
        <v>116</v>
      </c>
      <c r="D8" s="25"/>
      <c r="E8" s="161" t="s">
        <v>77</v>
      </c>
      <c r="F8" s="162"/>
      <c r="G8" s="162"/>
      <c r="H8" s="162"/>
      <c r="I8" s="162"/>
      <c r="J8" s="162"/>
      <c r="K8" s="162"/>
      <c r="L8" s="162"/>
      <c r="M8" s="24"/>
      <c r="N8" s="24"/>
      <c r="O8" s="24"/>
      <c r="P8" s="24"/>
      <c r="Q8" s="24"/>
      <c r="R8" s="24"/>
    </row>
    <row r="9" spans="1:18" ht="15" hidden="1" customHeight="1">
      <c r="A9" s="24"/>
      <c r="B9" s="25"/>
      <c r="C9" s="25"/>
      <c r="D9" s="25"/>
      <c r="E9" s="161" t="s">
        <v>78</v>
      </c>
      <c r="F9" s="162"/>
      <c r="G9" s="162"/>
      <c r="H9" s="162"/>
      <c r="I9" s="162"/>
      <c r="J9" s="162"/>
      <c r="K9" s="162"/>
      <c r="L9" s="162"/>
      <c r="M9" s="24"/>
      <c r="N9" s="24"/>
      <c r="O9" s="24"/>
      <c r="P9" s="24"/>
      <c r="Q9" s="24"/>
      <c r="R9" s="24"/>
    </row>
    <row r="10" spans="1:18" ht="15" hidden="1" customHeight="1">
      <c r="A10" s="24"/>
      <c r="B10" s="25"/>
      <c r="C10" s="25"/>
      <c r="D10" s="25"/>
      <c r="E10" s="114"/>
      <c r="F10" s="115"/>
      <c r="G10" s="115"/>
      <c r="H10" s="115"/>
      <c r="I10" s="115"/>
      <c r="J10" s="115"/>
      <c r="K10" s="115"/>
      <c r="L10" s="115"/>
      <c r="M10" s="24"/>
      <c r="N10" s="24"/>
      <c r="O10" s="24"/>
      <c r="P10" s="24"/>
      <c r="Q10" s="24"/>
      <c r="R10" s="24"/>
    </row>
    <row r="11" spans="1:18" ht="15" hidden="1" customHeight="1">
      <c r="A11" s="24"/>
      <c r="B11" s="25" t="s">
        <v>79</v>
      </c>
      <c r="C11" s="161" t="s">
        <v>80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24"/>
      <c r="N11" s="24"/>
      <c r="O11" s="24"/>
      <c r="P11" s="24"/>
      <c r="Q11" s="24"/>
      <c r="R11" s="24"/>
    </row>
    <row r="12" spans="1:18" ht="15" hidden="1" customHeight="1">
      <c r="A12" s="24"/>
      <c r="B12" s="25"/>
      <c r="C12" s="161" t="s">
        <v>81</v>
      </c>
      <c r="D12" s="162"/>
      <c r="E12" s="162"/>
      <c r="F12" s="162"/>
      <c r="G12" s="162"/>
      <c r="H12" s="162"/>
      <c r="I12" s="162"/>
      <c r="J12" s="162"/>
      <c r="K12" s="162"/>
      <c r="L12" s="162"/>
      <c r="M12" s="24"/>
      <c r="N12" s="24"/>
      <c r="O12" s="24"/>
      <c r="P12" s="24"/>
      <c r="Q12" s="24"/>
      <c r="R12" s="24"/>
    </row>
    <row r="13" spans="1:18" ht="15" hidden="1" customHeight="1">
      <c r="A13" s="24"/>
      <c r="B13" s="25"/>
      <c r="C13" s="171" t="s">
        <v>82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12"/>
      <c r="O13" s="112"/>
      <c r="P13" s="112"/>
      <c r="Q13" s="112"/>
      <c r="R13" s="112"/>
    </row>
    <row r="14" spans="1:18" ht="30" hidden="1" customHeight="1">
      <c r="A14" s="24"/>
      <c r="B14" s="25"/>
      <c r="C14" s="165" t="s">
        <v>83</v>
      </c>
      <c r="D14" s="166"/>
      <c r="E14" s="166"/>
      <c r="F14" s="167"/>
      <c r="G14" s="26" t="s">
        <v>112</v>
      </c>
      <c r="H14" s="26" t="s">
        <v>113</v>
      </c>
      <c r="I14" s="26" t="s">
        <v>114</v>
      </c>
      <c r="J14" s="26" t="s">
        <v>115</v>
      </c>
      <c r="K14" s="27" t="s">
        <v>84</v>
      </c>
      <c r="L14" s="26" t="s">
        <v>85</v>
      </c>
      <c r="M14" s="27" t="s">
        <v>86</v>
      </c>
    </row>
    <row r="15" spans="1:18" ht="15" hidden="1" customHeight="1">
      <c r="A15" s="24"/>
      <c r="B15" s="25"/>
      <c r="C15" s="28" t="s">
        <v>87</v>
      </c>
      <c r="D15" s="168" t="s">
        <v>88</v>
      </c>
      <c r="E15" s="169"/>
      <c r="F15" s="170"/>
      <c r="G15" s="113"/>
      <c r="H15" s="113"/>
      <c r="I15" s="113"/>
      <c r="J15" s="113"/>
      <c r="K15" s="30"/>
      <c r="L15" s="29"/>
      <c r="M15" s="30"/>
    </row>
    <row r="16" spans="1:18" ht="15" hidden="1" customHeight="1">
      <c r="A16" s="24"/>
      <c r="B16" s="25"/>
      <c r="C16" s="28"/>
      <c r="D16" s="31" t="s">
        <v>89</v>
      </c>
      <c r="E16" s="175" t="s">
        <v>90</v>
      </c>
      <c r="F16" s="176"/>
      <c r="G16" s="46"/>
      <c r="H16" s="46"/>
      <c r="I16" s="46"/>
      <c r="J16" s="46"/>
      <c r="K16" s="30">
        <f>SUM(G16:J16)</f>
        <v>0</v>
      </c>
      <c r="L16" s="32">
        <v>62000</v>
      </c>
      <c r="M16" s="30">
        <f>+K16+L16</f>
        <v>62000</v>
      </c>
    </row>
    <row r="17" spans="1:13" ht="15" hidden="1" customHeight="1">
      <c r="A17" s="24"/>
      <c r="B17" s="25"/>
      <c r="C17" s="28"/>
      <c r="D17" s="31" t="s">
        <v>91</v>
      </c>
      <c r="E17" s="175" t="s">
        <v>92</v>
      </c>
      <c r="F17" s="176"/>
      <c r="G17" s="46">
        <v>5400</v>
      </c>
      <c r="H17" s="46">
        <v>5400</v>
      </c>
      <c r="I17" s="46">
        <v>5200</v>
      </c>
      <c r="J17" s="46">
        <v>39603</v>
      </c>
      <c r="K17" s="30">
        <f t="shared" ref="K17:K20" si="0">SUM(G17:J17)</f>
        <v>55603</v>
      </c>
      <c r="L17" s="32">
        <v>334991</v>
      </c>
      <c r="M17" s="30">
        <f>+K17+L17</f>
        <v>390594</v>
      </c>
    </row>
    <row r="18" spans="1:13" ht="15" hidden="1" customHeight="1">
      <c r="A18" s="24"/>
      <c r="B18" s="25"/>
      <c r="C18" s="28"/>
      <c r="D18" s="31" t="s">
        <v>93</v>
      </c>
      <c r="E18" s="175" t="s">
        <v>94</v>
      </c>
      <c r="F18" s="176"/>
      <c r="G18" s="46">
        <v>1000</v>
      </c>
      <c r="H18" s="46"/>
      <c r="I18" s="46"/>
      <c r="J18" s="46"/>
      <c r="K18" s="30">
        <f t="shared" si="0"/>
        <v>1000</v>
      </c>
      <c r="L18" s="32"/>
      <c r="M18" s="30">
        <f>+K18+L18</f>
        <v>1000</v>
      </c>
    </row>
    <row r="19" spans="1:13" ht="15" hidden="1" customHeight="1">
      <c r="A19" s="24"/>
      <c r="B19" s="25"/>
      <c r="C19" s="28"/>
      <c r="D19" s="31" t="s">
        <v>95</v>
      </c>
      <c r="E19" s="175" t="s">
        <v>96</v>
      </c>
      <c r="F19" s="176"/>
      <c r="G19" s="46"/>
      <c r="H19" s="46"/>
      <c r="I19" s="46"/>
      <c r="J19" s="46"/>
      <c r="K19" s="30">
        <f t="shared" si="0"/>
        <v>0</v>
      </c>
      <c r="L19" s="32"/>
      <c r="M19" s="30">
        <f>+K19+L19</f>
        <v>0</v>
      </c>
    </row>
    <row r="20" spans="1:13" ht="15" hidden="1" customHeight="1">
      <c r="A20" s="24"/>
      <c r="B20" s="25"/>
      <c r="C20" s="28"/>
      <c r="D20" s="31" t="s">
        <v>97</v>
      </c>
      <c r="E20" s="175" t="s">
        <v>98</v>
      </c>
      <c r="F20" s="176"/>
      <c r="G20" s="47"/>
      <c r="H20" s="48"/>
      <c r="I20" s="48"/>
      <c r="J20" s="48"/>
      <c r="K20" s="34">
        <f t="shared" si="0"/>
        <v>0</v>
      </c>
      <c r="L20" s="33">
        <v>10091</v>
      </c>
      <c r="M20" s="34">
        <f>+K20+L20</f>
        <v>10091</v>
      </c>
    </row>
    <row r="21" spans="1:13" ht="15" hidden="1" customHeight="1">
      <c r="A21" s="24"/>
      <c r="B21" s="25"/>
      <c r="C21" s="177" t="s">
        <v>99</v>
      </c>
      <c r="D21" s="178"/>
      <c r="E21" s="178"/>
      <c r="F21" s="179"/>
      <c r="G21" s="30">
        <f t="shared" ref="G21:J21" si="1">SUM(G16:G20)</f>
        <v>6400</v>
      </c>
      <c r="H21" s="30">
        <f t="shared" si="1"/>
        <v>5400</v>
      </c>
      <c r="I21" s="30">
        <f t="shared" si="1"/>
        <v>5200</v>
      </c>
      <c r="J21" s="30">
        <f t="shared" si="1"/>
        <v>39603</v>
      </c>
      <c r="K21" s="30">
        <f>SUM(K16:K20)</f>
        <v>56603</v>
      </c>
      <c r="L21" s="30">
        <f t="shared" ref="L21" si="2">SUM(L16:L20)</f>
        <v>407082</v>
      </c>
      <c r="M21" s="30">
        <f>SUM(M16:M20)</f>
        <v>463685</v>
      </c>
    </row>
    <row r="22" spans="1:13" ht="15" hidden="1" customHeight="1">
      <c r="A22" s="24"/>
      <c r="B22" s="25"/>
      <c r="C22" s="28" t="s">
        <v>100</v>
      </c>
      <c r="D22" s="180" t="s">
        <v>101</v>
      </c>
      <c r="E22" s="181"/>
      <c r="F22" s="182"/>
      <c r="G22" s="113"/>
      <c r="H22" s="113"/>
      <c r="I22" s="113"/>
      <c r="J22" s="113"/>
      <c r="K22" s="30"/>
      <c r="L22" s="29"/>
      <c r="M22" s="30"/>
    </row>
    <row r="23" spans="1:13" ht="15" hidden="1" customHeight="1">
      <c r="A23" s="24"/>
      <c r="B23" s="25"/>
      <c r="C23" s="28" t="s">
        <v>72</v>
      </c>
      <c r="D23" s="35"/>
      <c r="E23" s="180" t="s">
        <v>107</v>
      </c>
      <c r="F23" s="182"/>
      <c r="G23" s="44"/>
      <c r="H23" s="44"/>
      <c r="I23" s="44"/>
      <c r="J23" s="44"/>
      <c r="K23" s="30"/>
      <c r="L23" s="36"/>
      <c r="M23" s="30"/>
    </row>
    <row r="24" spans="1:13" ht="15" hidden="1" customHeight="1">
      <c r="A24" s="24"/>
      <c r="B24" s="25"/>
      <c r="C24" s="28"/>
      <c r="D24" s="35"/>
      <c r="E24" s="172" t="s">
        <v>35</v>
      </c>
      <c r="F24" s="173"/>
      <c r="G24" s="45">
        <v>5400</v>
      </c>
      <c r="H24" s="45">
        <v>5400</v>
      </c>
      <c r="I24" s="45">
        <v>5200</v>
      </c>
      <c r="J24" s="45"/>
      <c r="K24" s="30">
        <f t="shared" ref="K24:K29" si="3">SUM(G24:J24)</f>
        <v>16000</v>
      </c>
      <c r="L24" s="45"/>
      <c r="M24" s="30">
        <f t="shared" ref="M24:M29" si="4">+K24+L24</f>
        <v>16000</v>
      </c>
    </row>
    <row r="25" spans="1:13" ht="15" hidden="1" customHeight="1">
      <c r="A25" s="24"/>
      <c r="B25" s="25"/>
      <c r="C25" s="37"/>
      <c r="D25" s="38"/>
      <c r="E25" s="172" t="s">
        <v>36</v>
      </c>
      <c r="F25" s="173"/>
      <c r="G25" s="45"/>
      <c r="H25" s="45"/>
      <c r="I25" s="45"/>
      <c r="J25" s="45"/>
      <c r="K25" s="30">
        <f t="shared" si="3"/>
        <v>0</v>
      </c>
      <c r="L25" s="45"/>
      <c r="M25" s="30">
        <f t="shared" si="4"/>
        <v>0</v>
      </c>
    </row>
    <row r="26" spans="1:13" ht="15" hidden="1" customHeight="1">
      <c r="A26" s="24"/>
      <c r="B26" s="25"/>
      <c r="C26" s="37"/>
      <c r="D26" s="38"/>
      <c r="E26" s="172" t="s">
        <v>37</v>
      </c>
      <c r="F26" s="173"/>
      <c r="G26" s="45">
        <v>141632</v>
      </c>
      <c r="H26" s="45"/>
      <c r="I26" s="45"/>
      <c r="J26" s="45">
        <v>39603</v>
      </c>
      <c r="K26" s="30">
        <f t="shared" si="3"/>
        <v>181235</v>
      </c>
      <c r="L26" s="45"/>
      <c r="M26" s="30">
        <f t="shared" si="4"/>
        <v>181235</v>
      </c>
    </row>
    <row r="27" spans="1:13" ht="15" hidden="1" customHeight="1">
      <c r="A27" s="24"/>
      <c r="B27" s="25"/>
      <c r="C27" s="37"/>
      <c r="D27" s="38"/>
      <c r="E27" s="172" t="s">
        <v>38</v>
      </c>
      <c r="F27" s="173"/>
      <c r="G27" s="45"/>
      <c r="H27" s="45"/>
      <c r="I27" s="45"/>
      <c r="J27" s="45"/>
      <c r="K27" s="30">
        <f t="shared" si="3"/>
        <v>0</v>
      </c>
      <c r="L27" s="45"/>
      <c r="M27" s="30">
        <f t="shared" si="4"/>
        <v>0</v>
      </c>
    </row>
    <row r="28" spans="1:13" ht="15" hidden="1" customHeight="1">
      <c r="A28" s="24"/>
      <c r="B28" s="25"/>
      <c r="C28" s="37"/>
      <c r="D28" s="38"/>
      <c r="E28" s="172" t="s">
        <v>110</v>
      </c>
      <c r="F28" s="173"/>
      <c r="G28" s="45">
        <v>582488</v>
      </c>
      <c r="H28" s="45"/>
      <c r="I28" s="45"/>
      <c r="J28" s="45"/>
      <c r="K28" s="30">
        <f t="shared" si="3"/>
        <v>582488</v>
      </c>
      <c r="L28" s="45"/>
      <c r="M28" s="30">
        <f t="shared" si="4"/>
        <v>582488</v>
      </c>
    </row>
    <row r="29" spans="1:13" ht="15" hidden="1" customHeight="1">
      <c r="A29" s="24"/>
      <c r="B29" s="25"/>
      <c r="C29" s="37"/>
      <c r="D29" s="38"/>
      <c r="E29" s="172" t="s">
        <v>17</v>
      </c>
      <c r="F29" s="173"/>
      <c r="G29" s="45"/>
      <c r="H29" s="45"/>
      <c r="I29" s="45"/>
      <c r="J29" s="45"/>
      <c r="K29" s="39">
        <f t="shared" si="3"/>
        <v>0</v>
      </c>
      <c r="L29" s="45"/>
      <c r="M29" s="30">
        <f t="shared" si="4"/>
        <v>0</v>
      </c>
    </row>
    <row r="30" spans="1:13" ht="15" hidden="1" customHeight="1">
      <c r="A30" s="24"/>
      <c r="B30" s="25"/>
      <c r="C30" s="37"/>
      <c r="D30" s="38"/>
      <c r="E30" s="174" t="s">
        <v>109</v>
      </c>
      <c r="F30" s="173"/>
      <c r="G30" s="40">
        <f t="shared" ref="G30:M30" si="5">SUM(G24:G29)</f>
        <v>729520</v>
      </c>
      <c r="H30" s="40">
        <f t="shared" si="5"/>
        <v>5400</v>
      </c>
      <c r="I30" s="40">
        <f t="shared" si="5"/>
        <v>5200</v>
      </c>
      <c r="J30" s="40">
        <f t="shared" si="5"/>
        <v>39603</v>
      </c>
      <c r="K30" s="40">
        <f t="shared" si="5"/>
        <v>779723</v>
      </c>
      <c r="L30" s="40">
        <f t="shared" si="5"/>
        <v>0</v>
      </c>
      <c r="M30" s="40">
        <f t="shared" si="5"/>
        <v>779723</v>
      </c>
    </row>
    <row r="31" spans="1:13" ht="15" hidden="1" customHeight="1">
      <c r="A31" s="24"/>
      <c r="B31" s="25"/>
      <c r="C31" s="28" t="s">
        <v>76</v>
      </c>
      <c r="D31" s="35"/>
      <c r="E31" s="174" t="s">
        <v>108</v>
      </c>
      <c r="F31" s="173"/>
      <c r="G31" s="111"/>
      <c r="H31" s="111"/>
      <c r="I31" s="111"/>
      <c r="J31" s="111"/>
      <c r="K31" s="30"/>
      <c r="L31" s="29"/>
      <c r="M31" s="30"/>
    </row>
    <row r="32" spans="1:13" ht="15" hidden="1" customHeight="1">
      <c r="A32" s="24"/>
      <c r="B32" s="25"/>
      <c r="C32" s="37"/>
      <c r="D32" s="38"/>
      <c r="E32" s="172" t="s">
        <v>111</v>
      </c>
      <c r="F32" s="173"/>
      <c r="G32" s="45"/>
      <c r="H32" s="45"/>
      <c r="I32" s="45"/>
      <c r="J32" s="45"/>
      <c r="K32" s="49">
        <f t="shared" ref="K32:K35" si="6">SUM(G32:J32)</f>
        <v>0</v>
      </c>
      <c r="L32" s="45">
        <v>22850</v>
      </c>
      <c r="M32" s="30">
        <f t="shared" ref="M32:M35" si="7">+K32+L32</f>
        <v>22850</v>
      </c>
    </row>
    <row r="33" spans="1:18" ht="15" hidden="1" customHeight="1">
      <c r="A33" s="24"/>
      <c r="B33" s="25"/>
      <c r="C33" s="37"/>
      <c r="D33" s="38"/>
      <c r="E33" s="172" t="s">
        <v>102</v>
      </c>
      <c r="F33" s="173"/>
      <c r="G33" s="45"/>
      <c r="H33" s="45"/>
      <c r="I33" s="45"/>
      <c r="J33" s="45"/>
      <c r="K33" s="49">
        <f t="shared" si="6"/>
        <v>0</v>
      </c>
      <c r="L33" s="45"/>
      <c r="M33" s="30">
        <f t="shared" si="7"/>
        <v>0</v>
      </c>
    </row>
    <row r="34" spans="1:18" ht="15" hidden="1" customHeight="1">
      <c r="A34" s="24"/>
      <c r="B34" s="25"/>
      <c r="C34" s="37"/>
      <c r="D34" s="38"/>
      <c r="E34" s="172" t="s">
        <v>103</v>
      </c>
      <c r="F34" s="173"/>
      <c r="G34" s="45"/>
      <c r="H34" s="45"/>
      <c r="I34" s="45"/>
      <c r="J34" s="45"/>
      <c r="K34" s="49">
        <f t="shared" si="6"/>
        <v>0</v>
      </c>
      <c r="L34" s="45">
        <v>64</v>
      </c>
      <c r="M34" s="30">
        <f t="shared" si="7"/>
        <v>64</v>
      </c>
    </row>
    <row r="35" spans="1:18" ht="15" hidden="1" customHeight="1">
      <c r="A35" s="24"/>
      <c r="B35" s="25"/>
      <c r="C35" s="37"/>
      <c r="D35" s="38"/>
      <c r="E35" s="172" t="s">
        <v>110</v>
      </c>
      <c r="F35" s="173"/>
      <c r="G35" s="45"/>
      <c r="H35" s="45"/>
      <c r="I35" s="45"/>
      <c r="J35" s="45"/>
      <c r="K35" s="49">
        <f t="shared" si="6"/>
        <v>0</v>
      </c>
      <c r="L35" s="45"/>
      <c r="M35" s="30">
        <f t="shared" si="7"/>
        <v>0</v>
      </c>
    </row>
    <row r="36" spans="1:18" ht="15" hidden="1" customHeight="1">
      <c r="A36" s="24"/>
      <c r="B36" s="25"/>
      <c r="C36" s="37"/>
      <c r="D36" s="38"/>
      <c r="E36" s="174" t="s">
        <v>104</v>
      </c>
      <c r="F36" s="173"/>
      <c r="G36" s="30">
        <f t="shared" ref="G36:M36" si="8">SUM(G32:G35)</f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22914</v>
      </c>
      <c r="M36" s="30">
        <f t="shared" si="8"/>
        <v>22914</v>
      </c>
    </row>
    <row r="37" spans="1:18" ht="15" hidden="1" customHeight="1">
      <c r="A37" s="24"/>
      <c r="B37" s="25"/>
      <c r="C37" s="186" t="s">
        <v>105</v>
      </c>
      <c r="D37" s="187"/>
      <c r="E37" s="187"/>
      <c r="F37" s="188"/>
      <c r="G37" s="41">
        <f t="shared" ref="G37:M37" si="9">+G30+G36</f>
        <v>729520</v>
      </c>
      <c r="H37" s="41">
        <f t="shared" si="9"/>
        <v>5400</v>
      </c>
      <c r="I37" s="41">
        <f t="shared" si="9"/>
        <v>5200</v>
      </c>
      <c r="J37" s="41">
        <f t="shared" si="9"/>
        <v>39603</v>
      </c>
      <c r="K37" s="41">
        <f t="shared" si="9"/>
        <v>779723</v>
      </c>
      <c r="L37" s="41">
        <f t="shared" si="9"/>
        <v>22914</v>
      </c>
      <c r="M37" s="41">
        <f t="shared" si="9"/>
        <v>802637</v>
      </c>
    </row>
    <row r="38" spans="1:18" ht="15" hidden="1" customHeight="1" thickBot="1">
      <c r="A38" s="24"/>
      <c r="B38" s="25"/>
      <c r="C38" s="183" t="s">
        <v>106</v>
      </c>
      <c r="D38" s="184"/>
      <c r="E38" s="184"/>
      <c r="F38" s="185"/>
      <c r="G38" s="42">
        <v>35736</v>
      </c>
      <c r="H38" s="42">
        <f t="shared" ref="H38:M38" si="10">+H21-H37</f>
        <v>0</v>
      </c>
      <c r="I38" s="42">
        <f t="shared" si="10"/>
        <v>0</v>
      </c>
      <c r="J38" s="42">
        <f t="shared" si="10"/>
        <v>0</v>
      </c>
      <c r="K38" s="42">
        <f t="shared" si="10"/>
        <v>-723120</v>
      </c>
      <c r="L38" s="42">
        <f t="shared" si="10"/>
        <v>384168</v>
      </c>
      <c r="M38" s="42">
        <f t="shared" si="10"/>
        <v>-338952</v>
      </c>
    </row>
    <row r="39" spans="1:18">
      <c r="A39" s="24"/>
      <c r="B39" s="24"/>
      <c r="C39" s="25"/>
      <c r="D39" s="25"/>
      <c r="E39" s="25"/>
      <c r="F39" s="25"/>
      <c r="G39" s="25"/>
      <c r="H39" s="43"/>
      <c r="I39" s="43"/>
      <c r="J39" s="43"/>
      <c r="K39" s="25"/>
      <c r="L39" s="25"/>
      <c r="M39" s="24"/>
      <c r="N39" s="24"/>
      <c r="O39" s="144"/>
      <c r="P39" s="144"/>
      <c r="Q39" s="144"/>
      <c r="R39" s="144"/>
    </row>
    <row r="40" spans="1:18">
      <c r="B40" s="25" t="s">
        <v>79</v>
      </c>
      <c r="C40" s="161" t="s">
        <v>125</v>
      </c>
      <c r="D40" s="162"/>
      <c r="E40" s="162"/>
      <c r="F40" s="162"/>
      <c r="G40" s="162"/>
      <c r="H40" s="162"/>
      <c r="I40" s="162"/>
      <c r="J40" s="162"/>
      <c r="K40" s="162"/>
      <c r="L40" s="162"/>
    </row>
    <row r="41" spans="1:18">
      <c r="B41" s="25"/>
      <c r="C41" s="114"/>
      <c r="D41" s="115"/>
      <c r="E41" s="115"/>
      <c r="F41" s="115"/>
      <c r="G41" s="115"/>
      <c r="H41" s="115"/>
      <c r="I41" s="115"/>
      <c r="J41" s="115"/>
      <c r="K41" s="115"/>
      <c r="L41" s="190" t="s">
        <v>131</v>
      </c>
      <c r="M41" s="190"/>
    </row>
    <row r="42" spans="1:18">
      <c r="C42" s="189" t="s">
        <v>126</v>
      </c>
      <c r="D42" s="189"/>
      <c r="E42" s="189"/>
      <c r="F42" s="189" t="s">
        <v>127</v>
      </c>
      <c r="G42" s="189"/>
      <c r="H42" s="189" t="s">
        <v>128</v>
      </c>
      <c r="I42" s="189"/>
      <c r="J42" s="189" t="s">
        <v>129</v>
      </c>
      <c r="K42" s="189"/>
      <c r="L42" s="189" t="s">
        <v>130</v>
      </c>
      <c r="M42" s="189"/>
    </row>
    <row r="43" spans="1:18">
      <c r="C43" s="192" t="s">
        <v>133</v>
      </c>
      <c r="D43" s="192"/>
      <c r="E43" s="192"/>
      <c r="F43" s="191">
        <v>0</v>
      </c>
      <c r="G43" s="191"/>
      <c r="H43" s="191">
        <v>0</v>
      </c>
      <c r="I43" s="191"/>
      <c r="J43" s="191">
        <v>0</v>
      </c>
      <c r="K43" s="191"/>
      <c r="L43" s="191">
        <f>F43+H43-J43</f>
        <v>0</v>
      </c>
      <c r="M43" s="191"/>
    </row>
    <row r="44" spans="1:18">
      <c r="C44" s="192" t="s">
        <v>134</v>
      </c>
      <c r="D44" s="192"/>
      <c r="E44" s="192"/>
      <c r="F44" s="191">
        <v>1600000</v>
      </c>
      <c r="G44" s="191"/>
      <c r="H44" s="191">
        <v>0</v>
      </c>
      <c r="I44" s="191"/>
      <c r="J44" s="191">
        <v>0</v>
      </c>
      <c r="K44" s="191"/>
      <c r="L44" s="191">
        <f>F44+H44-J44</f>
        <v>1600000</v>
      </c>
      <c r="M44" s="191"/>
    </row>
    <row r="45" spans="1:18">
      <c r="C45" s="193" t="s">
        <v>132</v>
      </c>
      <c r="D45" s="193"/>
      <c r="E45" s="193"/>
      <c r="F45" s="194">
        <f>SUM(F43:G44)</f>
        <v>1600000</v>
      </c>
      <c r="G45" s="194"/>
      <c r="H45" s="194">
        <f t="shared" ref="H45" si="11">SUM(H43:I44)</f>
        <v>0</v>
      </c>
      <c r="I45" s="194"/>
      <c r="J45" s="194">
        <f t="shared" ref="J45" si="12">SUM(J43:K44)</f>
        <v>0</v>
      </c>
      <c r="K45" s="194"/>
      <c r="L45" s="194">
        <f t="shared" ref="L45" si="13">SUM(L43:M44)</f>
        <v>1600000</v>
      </c>
      <c r="M45" s="194"/>
    </row>
  </sheetData>
  <mergeCells count="59">
    <mergeCell ref="C45:E45"/>
    <mergeCell ref="F45:G45"/>
    <mergeCell ref="H45:I45"/>
    <mergeCell ref="J45:K45"/>
    <mergeCell ref="L45:M45"/>
    <mergeCell ref="J43:K43"/>
    <mergeCell ref="L43:M43"/>
    <mergeCell ref="C44:E44"/>
    <mergeCell ref="F44:G44"/>
    <mergeCell ref="H44:I44"/>
    <mergeCell ref="J44:K44"/>
    <mergeCell ref="L44:M44"/>
    <mergeCell ref="C43:E43"/>
    <mergeCell ref="F43:G43"/>
    <mergeCell ref="H43:I43"/>
    <mergeCell ref="C40:L40"/>
    <mergeCell ref="L42:M42"/>
    <mergeCell ref="J42:K42"/>
    <mergeCell ref="H42:I42"/>
    <mergeCell ref="F42:G42"/>
    <mergeCell ref="C42:E42"/>
    <mergeCell ref="L41:M41"/>
    <mergeCell ref="C38:F38"/>
    <mergeCell ref="E36:F36"/>
    <mergeCell ref="C37:F37"/>
    <mergeCell ref="E31:F31"/>
    <mergeCell ref="E32:F32"/>
    <mergeCell ref="E33:F33"/>
    <mergeCell ref="E34:F34"/>
    <mergeCell ref="E35:F35"/>
    <mergeCell ref="E29:F29"/>
    <mergeCell ref="E30:F30"/>
    <mergeCell ref="E16:F16"/>
    <mergeCell ref="E17:F17"/>
    <mergeCell ref="E18:F18"/>
    <mergeCell ref="E19:F19"/>
    <mergeCell ref="E20:F20"/>
    <mergeCell ref="C21:F21"/>
    <mergeCell ref="E26:F26"/>
    <mergeCell ref="E27:F27"/>
    <mergeCell ref="E28:F28"/>
    <mergeCell ref="D22:F22"/>
    <mergeCell ref="E23:F23"/>
    <mergeCell ref="E24:F24"/>
    <mergeCell ref="E25:F25"/>
    <mergeCell ref="E9:L9"/>
    <mergeCell ref="C11:L11"/>
    <mergeCell ref="C12:L12"/>
    <mergeCell ref="C14:F14"/>
    <mergeCell ref="D15:F15"/>
    <mergeCell ref="C13:M13"/>
    <mergeCell ref="B1:M1"/>
    <mergeCell ref="C4:M4"/>
    <mergeCell ref="E7:L7"/>
    <mergeCell ref="E8:L8"/>
    <mergeCell ref="B2:L2"/>
    <mergeCell ref="C3:L3"/>
    <mergeCell ref="E5:L5"/>
    <mergeCell ref="E6:L6"/>
  </mergeCells>
  <phoneticPr fontId="1"/>
  <printOptions horizontalCentered="1"/>
  <pageMargins left="0.39370078740157483" right="0.39370078740157483" top="0.78740157480314965" bottom="0.78740157480314965" header="0" footer="0"/>
  <pageSetup paperSize="9" scale="97" orientation="portrait" copies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活動計算書</vt:lpstr>
      <vt:lpstr>貸借対照表</vt:lpstr>
      <vt:lpstr>財産目録</vt:lpstr>
      <vt:lpstr>財務諸表の注記</vt:lpstr>
      <vt:lpstr>活動計算書!Print_Area</vt:lpstr>
      <vt:lpstr>財産目録!Print_Area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Microsoft Office ユーザー</cp:lastModifiedBy>
  <cp:lastPrinted>2023-04-08T14:32:39Z</cp:lastPrinted>
  <dcterms:created xsi:type="dcterms:W3CDTF">2011-12-02T00:43:57Z</dcterms:created>
  <dcterms:modified xsi:type="dcterms:W3CDTF">2023-05-10T15:05:34Z</dcterms:modified>
</cp:coreProperties>
</file>